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06\Paliwa Alternatywne\"/>
    </mc:Choice>
  </mc:AlternateContent>
  <xr:revisionPtr revIDLastSave="0" documentId="13_ncr:1_{832D1C9D-E9CA-49D2-AA52-48B16FD327AF}" xr6:coauthVersionLast="47" xr6:coauthVersionMax="47" xr10:uidLastSave="{00000000-0000-0000-0000-000000000000}"/>
  <bookViews>
    <workbookView xWindow="14295" yWindow="0" windowWidth="14610" windowHeight="15585" tabRatio="500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0" l="1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14" i="5"/>
  <c r="F15" i="5" s="1"/>
  <c r="D14" i="5"/>
  <c r="E14" i="5" s="1"/>
  <c r="F7" i="5"/>
  <c r="D7" i="5"/>
  <c r="D6" i="5"/>
  <c r="F14" i="4"/>
  <c r="F15" i="4" s="1"/>
  <c r="G15" i="4" s="1"/>
  <c r="D14" i="4"/>
  <c r="D15" i="4" s="1"/>
  <c r="F7" i="4"/>
  <c r="D7" i="4"/>
  <c r="D6" i="4"/>
  <c r="N19" i="3"/>
  <c r="L19" i="3"/>
  <c r="F19" i="3"/>
  <c r="F20" i="3" s="1"/>
  <c r="G20" i="3" s="1"/>
  <c r="D19" i="3"/>
  <c r="E19" i="3" s="1"/>
  <c r="F7" i="3"/>
  <c r="N7" i="3" s="1"/>
  <c r="D7" i="3"/>
  <c r="L7" i="3" s="1"/>
  <c r="D6" i="3"/>
  <c r="L6" i="3" s="1"/>
  <c r="N65" i="2"/>
  <c r="L65" i="2"/>
  <c r="F65" i="2"/>
  <c r="G65" i="2" s="1"/>
  <c r="D65" i="2"/>
  <c r="D66" i="2" s="1"/>
  <c r="N53" i="2"/>
  <c r="L53" i="2"/>
  <c r="F53" i="2"/>
  <c r="D53" i="2"/>
  <c r="L52" i="2"/>
  <c r="D52" i="2"/>
  <c r="N42" i="2"/>
  <c r="O42" i="2" s="1"/>
  <c r="L42" i="2"/>
  <c r="F42" i="2"/>
  <c r="G42" i="2" s="1"/>
  <c r="D42" i="2"/>
  <c r="E42" i="2" s="1"/>
  <c r="N30" i="2"/>
  <c r="L30" i="2"/>
  <c r="F30" i="2"/>
  <c r="D30" i="2"/>
  <c r="L29" i="2"/>
  <c r="D29" i="2"/>
  <c r="N19" i="2"/>
  <c r="L19" i="2"/>
  <c r="P19" i="2" s="1"/>
  <c r="F19" i="2"/>
  <c r="G19" i="2" s="1"/>
  <c r="D19" i="2"/>
  <c r="D20" i="2" s="1"/>
  <c r="N7" i="2"/>
  <c r="L7" i="2"/>
  <c r="L6" i="2"/>
  <c r="M19" i="3" l="1"/>
  <c r="N20" i="3"/>
  <c r="O20" i="3" s="1"/>
  <c r="N66" i="2"/>
  <c r="G15" i="5"/>
  <c r="G14" i="5"/>
  <c r="H14" i="5"/>
  <c r="D15" i="5"/>
  <c r="E15" i="5" s="1"/>
  <c r="E14" i="4"/>
  <c r="G19" i="3"/>
  <c r="H19" i="3"/>
  <c r="L20" i="3"/>
  <c r="M20" i="3" s="1"/>
  <c r="E65" i="2"/>
  <c r="P65" i="2"/>
  <c r="F66" i="2"/>
  <c r="G66" i="2" s="1"/>
  <c r="L66" i="2"/>
  <c r="M66" i="2" s="1"/>
  <c r="M42" i="2"/>
  <c r="O65" i="2"/>
  <c r="F43" i="2"/>
  <c r="G43" i="2" s="1"/>
  <c r="N43" i="2"/>
  <c r="O43" i="2" s="1"/>
  <c r="H42" i="2"/>
  <c r="F20" i="2"/>
  <c r="G20" i="2" s="1"/>
  <c r="L20" i="2"/>
  <c r="O19" i="2"/>
  <c r="E19" i="2"/>
  <c r="E66" i="2"/>
  <c r="S52" i="9"/>
  <c r="H15" i="4"/>
  <c r="E15" i="4"/>
  <c r="K52" i="9"/>
  <c r="H52" i="9"/>
  <c r="E52" i="9"/>
  <c r="E20" i="2"/>
  <c r="T52" i="9"/>
  <c r="U52" i="9" s="1"/>
  <c r="P42" i="2"/>
  <c r="P19" i="3"/>
  <c r="G14" i="4"/>
  <c r="U32" i="7"/>
  <c r="U33" i="7"/>
  <c r="U69" i="7"/>
  <c r="U70" i="7"/>
  <c r="V51" i="9"/>
  <c r="H19" i="2"/>
  <c r="M20" i="2"/>
  <c r="D43" i="2"/>
  <c r="H65" i="2"/>
  <c r="D20" i="3"/>
  <c r="H14" i="4"/>
  <c r="M19" i="2"/>
  <c r="M65" i="2"/>
  <c r="O19" i="3"/>
  <c r="N20" i="2"/>
  <c r="O20" i="2" s="1"/>
  <c r="L43" i="2"/>
  <c r="P20" i="3" l="1"/>
  <c r="P66" i="2"/>
  <c r="O66" i="2"/>
  <c r="H66" i="2"/>
  <c r="H15" i="5"/>
  <c r="H20" i="2"/>
  <c r="P20" i="2"/>
  <c r="H43" i="2"/>
  <c r="E43" i="2"/>
  <c r="V52" i="9"/>
  <c r="M43" i="2"/>
  <c r="P43" i="2"/>
  <c r="H20" i="3"/>
  <c r="E20" i="3"/>
</calcChain>
</file>

<file path=xl/sharedStrings.xml><?xml version="1.0" encoding="utf-8"?>
<sst xmlns="http://schemas.openxmlformats.org/spreadsheetml/2006/main" count="933" uniqueCount="257">
  <si>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</si>
  <si>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</si>
  <si>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</si>
  <si>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</si>
  <si>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</si>
  <si>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</si>
  <si>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</si>
  <si>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</si>
  <si>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</si>
  <si>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</si>
  <si>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>-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</si>
  <si>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</si>
  <si>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</si>
  <si>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</si>
  <si>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</si>
  <si>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</si>
  <si>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</si>
  <si>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</si>
  <si>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</si>
  <si>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</si>
  <si>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</si>
  <si>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</si>
  <si>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</si>
  <si>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</si>
  <si>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</si>
  <si>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</si>
  <si>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</si>
  <si>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</si>
  <si>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</si>
  <si>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</si>
  <si>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</si>
  <si>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</si>
  <si>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</si>
  <si>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</si>
  <si>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</si>
  <si>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</si>
  <si>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</si>
  <si>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</si>
  <si>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</si>
  <si>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</si>
  <si>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</si>
  <si>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</si>
  <si>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</si>
  <si>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</si>
  <si>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</si>
  <si>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</si>
  <si>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</si>
  <si>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</si>
  <si>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</si>
  <si>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</si>
  <si>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</si>
  <si>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</si>
  <si>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</si>
  <si>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</si>
  <si>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</si>
  <si>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</si>
  <si>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</si>
  <si>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</si>
  <si>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</si>
  <si>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</si>
  <si>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</si>
  <si>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</si>
  <si>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</si>
  <si>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</si>
  <si>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</si>
  <si>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</si>
  <si>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</si>
  <si>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</si>
  <si>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</si>
  <si>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</si>
  <si>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</si>
  <si>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</si>
  <si>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</si>
  <si>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</si>
  <si>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</si>
  <si>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</si>
  <si>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</si>
  <si>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</si>
  <si>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</si>
  <si>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MADEMOTO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</si>
  <si>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</si>
  <si>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</si>
  <si>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</si>
  <si>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</si>
  <si>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</si>
  <si>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</si>
  <si>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</si>
  <si>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</si>
  <si>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</si>
  <si>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</si>
  <si>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</si>
  <si>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</si>
  <si>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</si>
  <si>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</si>
  <si>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</si>
  <si>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</si>
  <si>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</si>
  <si>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</si>
  <si>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</si>
  <si>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</si>
  <si>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</si>
  <si>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</si>
  <si>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</si>
  <si>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</si>
  <si>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</si>
  <si>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</si>
  <si>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</si>
  <si>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</si>
  <si>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</si>
  <si>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</si>
  <si>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</si>
  <si>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</si>
  <si>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</si>
  <si>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</si>
  <si>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</si>
  <si>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</si>
  <si>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</si>
  <si>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</si>
  <si>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</si>
  <si>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</si>
  <si>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</si>
  <si>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</si>
  <si>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</si>
  <si>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</si>
  <si>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</si>
  <si>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</si>
  <si>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</si>
  <si>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</si>
  <si>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</si>
  <si>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</si>
  <si>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</si>
  <si>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</si>
  <si>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</si>
  <si>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</si>
  <si>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</si>
  <si>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</si>
  <si>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</si>
  <si>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</si>
  <si>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</si>
  <si>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</si>
  <si>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</si>
  <si>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</si>
  <si>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</si>
  <si>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</si>
  <si>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</si>
  <si>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</si>
  <si>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</si>
  <si>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</si>
  <si>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</si>
  <si>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</si>
  <si>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</si>
  <si>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</si>
  <si>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</si>
  <si>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</si>
  <si>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</si>
  <si>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</si>
  <si>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</si>
  <si>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</si>
  <si>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</si>
  <si>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</si>
  <si>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</si>
  <si>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</si>
  <si>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</si>
  <si>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</si>
  <si>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</si>
  <si>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</si>
  <si>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</si>
  <si>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</si>
  <si>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</si>
  <si>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</si>
  <si>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</si>
  <si>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</si>
  <si>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</si>
  <si>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</si>
  <si>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</si>
  <si>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</si>
  <si>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</si>
  <si>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</si>
  <si>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</si>
  <si>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</si>
  <si>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</si>
  <si>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</si>
  <si>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</si>
  <si>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</si>
  <si>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</si>
  <si>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</si>
  <si>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</si>
  <si>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</si>
  <si>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</si>
  <si>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</si>
  <si>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</si>
  <si>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</si>
  <si>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</si>
  <si>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</si>
  <si>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</si>
  <si>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</si>
  <si>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</si>
  <si>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</si>
  <si>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</si>
  <si>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</si>
  <si>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</si>
  <si>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</si>
  <si>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</si>
  <si>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</si>
  <si>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</si>
  <si>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</si>
  <si>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</si>
  <si>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</si>
  <si>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</si>
  <si>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</si>
  <si>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</si>
  <si>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</si>
  <si>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</si>
  <si>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</si>
  <si>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</si>
  <si>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</si>
  <si>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</si>
  <si>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</si>
  <si>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</si>
  <si>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</si>
  <si>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</si>
  <si>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</si>
  <si>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</si>
  <si>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</si>
  <si>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</si>
  <si>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</si>
  <si>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</si>
  <si>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</si>
  <si>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</si>
  <si>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Volkswagen ID.4</t>
  </si>
  <si>
    <t>Volkswagen ID.3</t>
  </si>
  <si>
    <t>Dacia Spring</t>
  </si>
  <si>
    <t/>
  </si>
  <si>
    <t>Mazda CX-60</t>
  </si>
  <si>
    <t>Mercedes-Benz Klasa GLC</t>
  </si>
  <si>
    <t>Lexus RX</t>
  </si>
  <si>
    <t>Porsche Cayenne</t>
  </si>
  <si>
    <t>Volvo XC90</t>
  </si>
  <si>
    <t>Volkswagen ID. Buzz Cargo</t>
  </si>
  <si>
    <t>Opel Vivaro</t>
  </si>
  <si>
    <t>Mercedes-Benz Vito</t>
  </si>
  <si>
    <t>Peugeot Partner</t>
  </si>
  <si>
    <t>Opel Combo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</si>
  <si>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</si>
  <si>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</si>
  <si>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</si>
  <si>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</si>
  <si>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 xml:space="preserve">Czerwiec 2023
</t>
  </si>
  <si>
    <t>Styczeń-Czerwiec 2023</t>
  </si>
  <si>
    <t>Rok narastająco Styczeń - Czerwiec</t>
  </si>
  <si>
    <t>Kia EV6</t>
  </si>
  <si>
    <t>Kia Niro</t>
  </si>
  <si>
    <t>Renault Megane</t>
  </si>
  <si>
    <t>Hybrydowe Plug-in: PHEV + EREV</t>
  </si>
  <si>
    <t>Peugeot Expert</t>
  </si>
  <si>
    <t>MAXUS E-Deliver 9</t>
  </si>
  <si>
    <t xml:space="preserve"> CNG  / 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</si>
</sst>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4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85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1" fillId="5" borderId="30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90"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="80" zoomScaleNormal="80" workbookViewId="0">
      <selection activeCell="J21" sqref="J21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45113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25">
      <c r="B2" s="133" t="s">
        <v>0</v>
      </c>
      <c r="C2" s="133"/>
      <c r="D2" s="133"/>
      <c r="E2" s="133"/>
      <c r="F2" s="133"/>
      <c r="G2" s="133"/>
      <c r="H2" s="133"/>
    </row>
    <row r="3" spans="1:256" ht="33" customHeight="1" x14ac:dyDescent="0.25">
      <c r="B3" s="134"/>
      <c r="C3" s="135" t="s">
        <v>247</v>
      </c>
      <c r="D3" s="135"/>
      <c r="E3" s="136" t="s">
        <v>1</v>
      </c>
      <c r="F3" s="137" t="s">
        <v>248</v>
      </c>
      <c r="G3" s="137"/>
      <c r="H3" s="138" t="s">
        <v>2</v>
      </c>
    </row>
    <row r="4" spans="1:256" ht="21" customHeight="1" x14ac:dyDescent="0.25">
      <c r="B4" s="134"/>
      <c r="C4" s="2" t="s">
        <v>3</v>
      </c>
      <c r="D4" s="2" t="s">
        <v>4</v>
      </c>
      <c r="E4" s="136"/>
      <c r="F4" s="2" t="s">
        <v>3</v>
      </c>
      <c r="G4" s="2" t="s">
        <v>4</v>
      </c>
      <c r="H4" s="138"/>
    </row>
    <row r="5" spans="1:256" ht="22.7" customHeight="1" x14ac:dyDescent="0.25">
      <c r="B5" s="8" t="s">
        <v>5</v>
      </c>
      <c r="C5" s="98">
        <v>41581</v>
      </c>
      <c r="D5" s="99">
        <v>1</v>
      </c>
      <c r="E5" s="100">
        <v>5.042314007831239E-2</v>
      </c>
      <c r="F5" s="98">
        <v>238672</v>
      </c>
      <c r="G5" s="99">
        <v>1</v>
      </c>
      <c r="H5" s="100">
        <v>0.12366469715872985</v>
      </c>
    </row>
    <row r="6" spans="1:256" ht="17.25" customHeight="1" x14ac:dyDescent="0.25">
      <c r="B6" s="132" t="s">
        <v>99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17881</v>
      </c>
      <c r="D7" s="102">
        <v>0.43002813785142252</v>
      </c>
      <c r="E7" s="103">
        <v>-3.0367116750718459E-2</v>
      </c>
      <c r="F7" s="101">
        <v>106248</v>
      </c>
      <c r="G7" s="102">
        <v>0.44516323657571899</v>
      </c>
      <c r="H7" s="104">
        <v>4.985030088040876E-2</v>
      </c>
      <c r="I7" s="10"/>
    </row>
    <row r="8" spans="1:256" ht="22.7" customHeight="1" x14ac:dyDescent="0.25">
      <c r="B8" s="9" t="s">
        <v>7</v>
      </c>
      <c r="C8" s="101">
        <v>4751</v>
      </c>
      <c r="D8" s="102">
        <v>0.11425891633197854</v>
      </c>
      <c r="E8" s="104">
        <v>2.1281169389509857E-2</v>
      </c>
      <c r="F8" s="101">
        <v>24109</v>
      </c>
      <c r="G8" s="102">
        <v>0.10101310585238318</v>
      </c>
      <c r="H8" s="104">
        <v>7.0559502664298446E-2</v>
      </c>
      <c r="M8" s="11"/>
      <c r="N8" s="11"/>
      <c r="O8" s="11"/>
    </row>
    <row r="9" spans="1:256" ht="22.7" customHeight="1" x14ac:dyDescent="0.25">
      <c r="B9" s="9" t="s">
        <v>8</v>
      </c>
      <c r="C9" s="101">
        <v>1809</v>
      </c>
      <c r="D9" s="102">
        <v>4.3505447199442056E-2</v>
      </c>
      <c r="E9" s="104">
        <v>0.84403669724770647</v>
      </c>
      <c r="F9" s="101">
        <v>8495</v>
      </c>
      <c r="G9" s="102">
        <v>3.5592780049607829E-2</v>
      </c>
      <c r="H9" s="104">
        <v>0.76721447888495953</v>
      </c>
      <c r="M9" s="12"/>
    </row>
    <row r="10" spans="1:256" ht="22.7" customHeight="1" x14ac:dyDescent="0.25">
      <c r="B10" s="9" t="s">
        <v>9</v>
      </c>
      <c r="C10" s="101">
        <v>24</v>
      </c>
      <c r="D10" s="102">
        <v>5.7718669584666071E-4</v>
      </c>
      <c r="E10" s="104">
        <v>5</v>
      </c>
      <c r="F10" s="101">
        <v>76</v>
      </c>
      <c r="G10" s="102">
        <v>3.1842863846617955E-4</v>
      </c>
      <c r="H10" s="104">
        <v>0.85365853658536595</v>
      </c>
      <c r="M10" s="11"/>
      <c r="N10" s="11"/>
      <c r="O10" s="11"/>
    </row>
    <row r="11" spans="1:256" ht="22.7" customHeight="1" x14ac:dyDescent="0.25">
      <c r="B11" s="9" t="s">
        <v>11</v>
      </c>
      <c r="C11" s="101">
        <v>1287</v>
      </c>
      <c r="D11" s="102">
        <v>3.0951636564777181E-2</v>
      </c>
      <c r="E11" s="104">
        <v>0.42367256637168138</v>
      </c>
      <c r="F11" s="101">
        <v>6688</v>
      </c>
      <c r="G11" s="102">
        <v>2.8021720185023798E-2</v>
      </c>
      <c r="H11" s="104">
        <v>0.27099961991638155</v>
      </c>
      <c r="M11" s="12"/>
    </row>
    <row r="12" spans="1:256" ht="22.7" customHeight="1" x14ac:dyDescent="0.25">
      <c r="B12" s="9" t="s">
        <v>12</v>
      </c>
      <c r="C12" s="101">
        <v>14678</v>
      </c>
      <c r="D12" s="102">
        <v>0.35299776340155359</v>
      </c>
      <c r="E12" s="104">
        <v>9.1788158286224331E-2</v>
      </c>
      <c r="F12" s="101">
        <v>86739</v>
      </c>
      <c r="G12" s="102">
        <v>0.36342344305155194</v>
      </c>
      <c r="H12" s="104">
        <v>0.20248707249109277</v>
      </c>
    </row>
    <row r="13" spans="1:256" ht="22.7" customHeight="1" x14ac:dyDescent="0.25">
      <c r="B13" s="9" t="s">
        <v>13</v>
      </c>
      <c r="C13" s="101">
        <v>1150</v>
      </c>
      <c r="D13" s="102">
        <v>2.7656862509319161E-2</v>
      </c>
      <c r="E13" s="104">
        <v>-7.7653149266608823E-3</v>
      </c>
      <c r="F13" s="101">
        <v>6316</v>
      </c>
      <c r="G13" s="102">
        <v>2.6463095796741973E-2</v>
      </c>
      <c r="H13" s="104">
        <v>-1.9102345084640482E-2</v>
      </c>
      <c r="M13" s="11"/>
      <c r="N13" s="11"/>
    </row>
    <row r="14" spans="1:256" ht="22.7" customHeight="1" x14ac:dyDescent="0.25">
      <c r="B14" s="8" t="s">
        <v>14</v>
      </c>
      <c r="C14" s="98">
        <v>6035</v>
      </c>
      <c r="D14" s="99">
        <v>1</v>
      </c>
      <c r="E14" s="105">
        <v>9.2505430847212189E-2</v>
      </c>
      <c r="F14" s="98">
        <v>31542</v>
      </c>
      <c r="G14" s="99">
        <v>1</v>
      </c>
      <c r="H14" s="105">
        <v>-8.869179600886623E-4</v>
      </c>
      <c r="M14" s="11"/>
      <c r="N14" s="11"/>
    </row>
    <row r="15" spans="1:256" ht="17.25" customHeight="1" x14ac:dyDescent="0.25">
      <c r="B15" s="132" t="s">
        <v>99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5427</v>
      </c>
      <c r="D16" s="102">
        <v>0.89925434962717476</v>
      </c>
      <c r="E16" s="104">
        <v>5.0929512006196775E-2</v>
      </c>
      <c r="F16" s="101">
        <v>28336</v>
      </c>
      <c r="G16" s="102">
        <v>0.89835774522858414</v>
      </c>
      <c r="H16" s="104">
        <v>-2.7891179800336174E-2</v>
      </c>
      <c r="M16" s="13"/>
      <c r="N16" s="11"/>
    </row>
    <row r="17" spans="2:15" ht="22.7" customHeight="1" x14ac:dyDescent="0.25">
      <c r="B17" s="9" t="s">
        <v>6</v>
      </c>
      <c r="C17" s="101">
        <v>356</v>
      </c>
      <c r="D17" s="102">
        <v>5.8989229494614749E-2</v>
      </c>
      <c r="E17" s="104">
        <v>0.46502057613168724</v>
      </c>
      <c r="F17" s="101">
        <v>1917</v>
      </c>
      <c r="G17" s="102">
        <v>6.0776108046414305E-2</v>
      </c>
      <c r="H17" s="104">
        <v>7.9391891891891886E-2</v>
      </c>
      <c r="I17" s="10"/>
    </row>
    <row r="18" spans="2:15" ht="22.7" customHeight="1" x14ac:dyDescent="0.25">
      <c r="B18" s="9" t="s">
        <v>8</v>
      </c>
      <c r="C18" s="101">
        <v>231</v>
      </c>
      <c r="D18" s="102">
        <v>3.8276719138359568E-2</v>
      </c>
      <c r="E18" s="104">
        <v>1.6551724137931036</v>
      </c>
      <c r="F18" s="101">
        <v>1185</v>
      </c>
      <c r="G18" s="102">
        <v>3.7568955678143424E-2</v>
      </c>
      <c r="H18" s="104">
        <v>1.4382716049382718</v>
      </c>
      <c r="M18" s="11"/>
      <c r="N18" s="11"/>
      <c r="O18" s="11"/>
    </row>
    <row r="19" spans="2:15" ht="22.7" customHeight="1" x14ac:dyDescent="0.25">
      <c r="B19" s="9" t="s">
        <v>15</v>
      </c>
      <c r="C19" s="101">
        <v>6</v>
      </c>
      <c r="D19" s="102">
        <v>9.9420049710024854E-4</v>
      </c>
      <c r="E19" s="104">
        <v>0</v>
      </c>
      <c r="F19" s="101">
        <v>23</v>
      </c>
      <c r="G19" s="102">
        <v>7.2918648151670785E-4</v>
      </c>
      <c r="H19" s="104">
        <v>-0.68918918918918926</v>
      </c>
      <c r="M19" s="12"/>
    </row>
    <row r="20" spans="2:15" ht="22.7" customHeight="1" x14ac:dyDescent="0.25">
      <c r="B20" s="9" t="s">
        <v>256</v>
      </c>
      <c r="C20" s="101">
        <v>8</v>
      </c>
      <c r="D20" s="102">
        <v>1.3256006628003315E-3</v>
      </c>
      <c r="E20" s="104">
        <v>1</v>
      </c>
      <c r="F20" s="101">
        <v>31</v>
      </c>
      <c r="G20" s="102">
        <v>9.8281656204425843E-4</v>
      </c>
      <c r="H20" s="104">
        <v>-6.0606060606060552E-2</v>
      </c>
      <c r="M20" s="11"/>
    </row>
    <row r="21" spans="2:15" ht="22.7" customHeight="1" x14ac:dyDescent="0.25">
      <c r="B21" s="8" t="s">
        <v>16</v>
      </c>
      <c r="C21" s="98">
        <v>3184</v>
      </c>
      <c r="D21" s="99">
        <v>1</v>
      </c>
      <c r="E21" s="100">
        <v>0.1363311920057102</v>
      </c>
      <c r="F21" s="98">
        <v>17314</v>
      </c>
      <c r="G21" s="99">
        <v>1</v>
      </c>
      <c r="H21" s="100">
        <v>0.10916079436258808</v>
      </c>
    </row>
    <row r="22" spans="2:15" ht="17.25" customHeight="1" x14ac:dyDescent="0.25">
      <c r="B22" s="132" t="s">
        <v>99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3153</v>
      </c>
      <c r="D23" s="102">
        <v>0.99026381909547734</v>
      </c>
      <c r="E23" s="104">
        <v>0.14696253182975627</v>
      </c>
      <c r="F23" s="101">
        <v>17095</v>
      </c>
      <c r="G23" s="102">
        <v>0.98735127642370335</v>
      </c>
      <c r="H23" s="104">
        <v>0.12496709660436967</v>
      </c>
      <c r="M23" s="11"/>
    </row>
    <row r="24" spans="2:15" ht="22.7" customHeight="1" x14ac:dyDescent="0.25">
      <c r="B24" s="9" t="s">
        <v>17</v>
      </c>
      <c r="C24" s="101">
        <v>5</v>
      </c>
      <c r="D24" s="102">
        <v>1.5703517587939699E-3</v>
      </c>
      <c r="E24" s="104">
        <v>4</v>
      </c>
      <c r="F24" s="101">
        <v>49</v>
      </c>
      <c r="G24" s="102">
        <v>2.8300797042855493E-3</v>
      </c>
      <c r="H24" s="104">
        <v>23.5</v>
      </c>
    </row>
    <row r="25" spans="2:15" ht="22.7" customHeight="1" x14ac:dyDescent="0.25">
      <c r="B25" s="9" t="s">
        <v>18</v>
      </c>
      <c r="C25" s="101">
        <v>26</v>
      </c>
      <c r="D25" s="102">
        <v>8.2461148112908337E-3</v>
      </c>
      <c r="E25" s="104">
        <v>-0.5</v>
      </c>
      <c r="F25" s="101">
        <v>167</v>
      </c>
      <c r="G25" s="102">
        <v>9.6453736860344225E-3</v>
      </c>
      <c r="H25" s="104">
        <v>-0.59466019417475735</v>
      </c>
      <c r="I25" s="10"/>
    </row>
    <row r="26" spans="2:15" ht="22.7" customHeight="1" x14ac:dyDescent="0.25">
      <c r="B26" s="8" t="s">
        <v>246</v>
      </c>
      <c r="C26" s="98">
        <v>3125</v>
      </c>
      <c r="D26" s="99">
        <v>1</v>
      </c>
      <c r="E26" s="100">
        <v>0.12410071942446033</v>
      </c>
      <c r="F26" s="98">
        <v>16991</v>
      </c>
      <c r="G26" s="99">
        <v>1</v>
      </c>
      <c r="H26" s="100">
        <v>9.8177352637021764E-2</v>
      </c>
    </row>
    <row r="27" spans="2:15" ht="17.25" customHeight="1" x14ac:dyDescent="0.25">
      <c r="B27" s="132" t="s">
        <v>99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3094</v>
      </c>
      <c r="D28" s="102">
        <v>0.99007999999999996</v>
      </c>
      <c r="E28" s="104">
        <v>0.13458012467913449</v>
      </c>
      <c r="F28" s="101">
        <v>16807</v>
      </c>
      <c r="G28" s="102">
        <v>0.98917073744923778</v>
      </c>
      <c r="H28" s="104">
        <v>0.11615088325142775</v>
      </c>
    </row>
    <row r="29" spans="2:15" ht="22.7" customHeight="1" x14ac:dyDescent="0.25">
      <c r="B29" s="9" t="s">
        <v>17</v>
      </c>
      <c r="C29" s="101">
        <v>5</v>
      </c>
      <c r="D29" s="102">
        <v>1.6000000000000001E-3</v>
      </c>
      <c r="E29" s="104">
        <v>4</v>
      </c>
      <c r="F29" s="101">
        <v>14</v>
      </c>
      <c r="G29" s="102">
        <v>8.239656288623389E-4</v>
      </c>
      <c r="H29" s="104">
        <v>6</v>
      </c>
    </row>
    <row r="30" spans="2:15" ht="22.7" customHeight="1" x14ac:dyDescent="0.25">
      <c r="B30" s="9" t="s">
        <v>18</v>
      </c>
      <c r="C30" s="101">
        <v>26</v>
      </c>
      <c r="D30" s="102">
        <v>8.3199999999999993E-3</v>
      </c>
      <c r="E30" s="104">
        <v>-0.5</v>
      </c>
      <c r="F30" s="101">
        <v>167</v>
      </c>
      <c r="G30" s="102">
        <v>9.8287328585721853E-3</v>
      </c>
      <c r="H30" s="104">
        <v>-0.59466019417475735</v>
      </c>
    </row>
    <row r="31" spans="2:15" ht="22.7" customHeight="1" x14ac:dyDescent="0.25">
      <c r="B31" s="8" t="s">
        <v>19</v>
      </c>
      <c r="C31" s="98">
        <v>152</v>
      </c>
      <c r="D31" s="99">
        <v>1</v>
      </c>
      <c r="E31" s="100">
        <v>0.40740740740740744</v>
      </c>
      <c r="F31" s="98">
        <v>730</v>
      </c>
      <c r="G31" s="99">
        <v>1</v>
      </c>
      <c r="H31" s="100">
        <v>0.21869782971619367</v>
      </c>
      <c r="I31" s="10"/>
    </row>
    <row r="32" spans="2:15" ht="17.25" customHeight="1" x14ac:dyDescent="0.25">
      <c r="B32" s="132" t="s">
        <v>99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95</v>
      </c>
      <c r="D33" s="102">
        <v>0.625</v>
      </c>
      <c r="E33" s="104">
        <v>0</v>
      </c>
      <c r="F33" s="101">
        <v>545</v>
      </c>
      <c r="G33" s="102">
        <v>0.74657534246575341</v>
      </c>
      <c r="H33" s="104">
        <v>0.29453681710213786</v>
      </c>
    </row>
    <row r="34" spans="2:9" ht="22.7" customHeight="1" x14ac:dyDescent="0.25">
      <c r="B34" s="9" t="s">
        <v>17</v>
      </c>
      <c r="C34" s="101">
        <v>21</v>
      </c>
      <c r="D34" s="102">
        <v>0.13815789473684212</v>
      </c>
      <c r="E34" s="104">
        <v>3.2</v>
      </c>
      <c r="F34" s="101">
        <v>85</v>
      </c>
      <c r="G34" s="102">
        <v>0.11643835616438356</v>
      </c>
      <c r="H34" s="104">
        <v>-0.15841584158415845</v>
      </c>
    </row>
    <row r="35" spans="2:9" ht="22.7" customHeight="1" x14ac:dyDescent="0.25">
      <c r="B35" s="9" t="s">
        <v>20</v>
      </c>
      <c r="C35" s="101">
        <v>0</v>
      </c>
      <c r="D35" s="102">
        <v>0</v>
      </c>
      <c r="E35" s="104">
        <v>-1</v>
      </c>
      <c r="F35" s="101">
        <v>0</v>
      </c>
      <c r="G35" s="102">
        <v>0</v>
      </c>
      <c r="H35" s="104">
        <v>-1</v>
      </c>
    </row>
    <row r="36" spans="2:9" ht="22.7" customHeight="1" x14ac:dyDescent="0.25">
      <c r="B36" s="9" t="s">
        <v>21</v>
      </c>
      <c r="C36" s="101">
        <v>22</v>
      </c>
      <c r="D36" s="102">
        <v>0.14473684210526316</v>
      </c>
      <c r="E36" s="104" t="s">
        <v>10</v>
      </c>
      <c r="F36" s="101">
        <v>51</v>
      </c>
      <c r="G36" s="102">
        <v>6.9863013698630141E-2</v>
      </c>
      <c r="H36" s="104">
        <v>0.75862068965517238</v>
      </c>
    </row>
    <row r="37" spans="2:9" ht="22.7" customHeight="1" x14ac:dyDescent="0.25">
      <c r="B37" s="9" t="s">
        <v>18</v>
      </c>
      <c r="C37" s="101">
        <v>13</v>
      </c>
      <c r="D37" s="102">
        <v>8.5526315789473686E-2</v>
      </c>
      <c r="E37" s="104">
        <v>1.6</v>
      </c>
      <c r="F37" s="101">
        <v>48</v>
      </c>
      <c r="G37" s="102">
        <v>6.575342465753424E-2</v>
      </c>
      <c r="H37" s="104">
        <v>6.6666666666666652E-2</v>
      </c>
      <c r="I37" s="10"/>
    </row>
    <row r="38" spans="2:9" ht="22.7" customHeight="1" x14ac:dyDescent="0.25">
      <c r="B38" s="8" t="s">
        <v>22</v>
      </c>
      <c r="C38" s="98">
        <v>3442</v>
      </c>
      <c r="D38" s="99">
        <v>1</v>
      </c>
      <c r="E38" s="100">
        <v>6.201789571120031E-2</v>
      </c>
      <c r="F38" s="98">
        <v>16423</v>
      </c>
      <c r="G38" s="99">
        <v>1</v>
      </c>
      <c r="H38" s="100">
        <v>0.13355880728879077</v>
      </c>
    </row>
    <row r="39" spans="2:9" ht="17.25" customHeight="1" x14ac:dyDescent="0.25">
      <c r="B39" s="132" t="s">
        <v>99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3361</v>
      </c>
      <c r="D40" s="102">
        <v>0.97646717024985474</v>
      </c>
      <c r="E40" s="104">
        <v>6.8001271051795431E-2</v>
      </c>
      <c r="F40" s="101">
        <v>16101</v>
      </c>
      <c r="G40" s="102">
        <v>0.98039335078852829</v>
      </c>
      <c r="H40" s="104">
        <v>0.13820161176304246</v>
      </c>
    </row>
    <row r="41" spans="2:9" ht="22.7" customHeight="1" x14ac:dyDescent="0.25">
      <c r="B41" s="9" t="s">
        <v>17</v>
      </c>
      <c r="C41" s="101">
        <v>80</v>
      </c>
      <c r="D41" s="102">
        <v>2.3242300987797792E-2</v>
      </c>
      <c r="E41" s="104">
        <v>-0.14893617021276595</v>
      </c>
      <c r="F41" s="101">
        <v>289</v>
      </c>
      <c r="G41" s="102">
        <v>1.7597272118370578E-2</v>
      </c>
      <c r="H41" s="104">
        <v>-0.11890243902439024</v>
      </c>
    </row>
    <row r="42" spans="2:9" ht="22.7" customHeight="1" x14ac:dyDescent="0.25">
      <c r="B42" s="8" t="s">
        <v>23</v>
      </c>
      <c r="C42" s="98">
        <v>1359</v>
      </c>
      <c r="D42" s="99">
        <v>1</v>
      </c>
      <c r="E42" s="106">
        <v>-0.10178453403833443</v>
      </c>
      <c r="F42" s="98">
        <v>5618</v>
      </c>
      <c r="G42" s="99">
        <v>1</v>
      </c>
      <c r="H42" s="106">
        <v>-7.613879296168391E-2</v>
      </c>
    </row>
    <row r="43" spans="2:9" ht="17.25" customHeight="1" x14ac:dyDescent="0.25">
      <c r="B43" s="132" t="s">
        <v>99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1090</v>
      </c>
      <c r="D44" s="102">
        <v>0.80206033848417957</v>
      </c>
      <c r="E44" s="104">
        <v>-8.1892629663330441E-3</v>
      </c>
      <c r="F44" s="101">
        <v>4553</v>
      </c>
      <c r="G44" s="102">
        <v>0.81043075827696687</v>
      </c>
      <c r="H44" s="104">
        <v>-1.2792714657415383E-2</v>
      </c>
    </row>
    <row r="45" spans="2:9" ht="22.7" customHeight="1" x14ac:dyDescent="0.25">
      <c r="B45" s="9" t="s">
        <v>17</v>
      </c>
      <c r="C45" s="101">
        <v>268</v>
      </c>
      <c r="D45" s="102">
        <v>0.19720382634289918</v>
      </c>
      <c r="E45" s="104">
        <v>-0.35265700483091789</v>
      </c>
      <c r="F45" s="101">
        <v>1063</v>
      </c>
      <c r="G45" s="102">
        <v>0.18921324314702742</v>
      </c>
      <c r="H45" s="104">
        <v>-0.2763784887678693</v>
      </c>
    </row>
    <row r="46" spans="2:9" ht="13.5" customHeight="1" x14ac:dyDescent="0.25">
      <c r="B46" s="14" t="s">
        <v>24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89" priority="2" operator="lessThan">
      <formula>0</formula>
    </cfRule>
    <cfRule type="cellIs" dxfId="88" priority="1" operator="greaterThanOrEqual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80</v>
      </c>
      <c r="D1" s="6"/>
      <c r="O1" s="62">
        <v>44987</v>
      </c>
    </row>
    <row r="2" spans="2:15" ht="14.45" customHeight="1" x14ac:dyDescent="0.25">
      <c r="B2" s="174" t="s">
        <v>223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2:15" ht="14.45" customHeight="1" x14ac:dyDescent="0.25">
      <c r="B3" s="175" t="s">
        <v>224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45" customHeight="1" x14ac:dyDescent="0.25">
      <c r="B5" s="168" t="s">
        <v>27</v>
      </c>
      <c r="C5" s="169" t="s">
        <v>28</v>
      </c>
      <c r="D5" s="179" t="s">
        <v>128</v>
      </c>
      <c r="E5" s="179"/>
      <c r="F5" s="179"/>
      <c r="G5" s="179"/>
      <c r="H5" s="179"/>
      <c r="I5" s="180" t="s">
        <v>129</v>
      </c>
      <c r="J5" s="180"/>
      <c r="K5" s="181" t="s">
        <v>198</v>
      </c>
      <c r="L5" s="181"/>
      <c r="M5" s="181"/>
      <c r="N5" s="181"/>
      <c r="O5" s="181"/>
    </row>
    <row r="6" spans="2:15" ht="14.45" customHeight="1" x14ac:dyDescent="0.25">
      <c r="B6" s="168"/>
      <c r="C6" s="169"/>
      <c r="D6" s="182" t="s">
        <v>131</v>
      </c>
      <c r="E6" s="182"/>
      <c r="F6" s="182"/>
      <c r="G6" s="182"/>
      <c r="H6" s="182"/>
      <c r="I6" s="183" t="s">
        <v>132</v>
      </c>
      <c r="J6" s="183"/>
      <c r="K6" s="184" t="s">
        <v>133</v>
      </c>
      <c r="L6" s="184"/>
      <c r="M6" s="184"/>
      <c r="N6" s="184"/>
      <c r="O6" s="184"/>
    </row>
    <row r="7" spans="2:15" ht="14.45" customHeight="1" x14ac:dyDescent="0.25">
      <c r="B7" s="168"/>
      <c r="C7" s="169"/>
      <c r="D7" s="172">
        <v>2023</v>
      </c>
      <c r="E7" s="172"/>
      <c r="F7" s="172">
        <v>2022</v>
      </c>
      <c r="G7" s="172"/>
      <c r="H7" s="165" t="s">
        <v>66</v>
      </c>
      <c r="I7" s="172">
        <v>2022</v>
      </c>
      <c r="J7" s="172" t="s">
        <v>135</v>
      </c>
      <c r="K7" s="172">
        <v>2023</v>
      </c>
      <c r="L7" s="172"/>
      <c r="M7" s="172">
        <v>2022</v>
      </c>
      <c r="N7" s="172"/>
      <c r="O7" s="165" t="s">
        <v>66</v>
      </c>
    </row>
    <row r="8" spans="2:15" ht="14.45" customHeight="1" x14ac:dyDescent="0.25">
      <c r="B8" s="166" t="s">
        <v>138</v>
      </c>
      <c r="C8" s="167" t="s">
        <v>139</v>
      </c>
      <c r="D8" s="172"/>
      <c r="E8" s="172"/>
      <c r="F8" s="172"/>
      <c r="G8" s="172"/>
      <c r="H8" s="165"/>
      <c r="I8" s="172"/>
      <c r="J8" s="172"/>
      <c r="K8" s="172"/>
      <c r="L8" s="172"/>
      <c r="M8" s="172"/>
      <c r="N8" s="172"/>
      <c r="O8" s="165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4" t="s">
        <v>140</v>
      </c>
      <c r="I9" s="93" t="s">
        <v>31</v>
      </c>
      <c r="J9" s="178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4" t="s">
        <v>140</v>
      </c>
    </row>
    <row r="10" spans="2:15" ht="14.45" customHeight="1" x14ac:dyDescent="0.2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4"/>
      <c r="I10" s="94" t="s">
        <v>145</v>
      </c>
      <c r="J10" s="178"/>
      <c r="K10" s="68" t="s">
        <v>145</v>
      </c>
      <c r="L10" s="69" t="s">
        <v>146</v>
      </c>
      <c r="M10" s="68" t="s">
        <v>145</v>
      </c>
      <c r="N10" s="69" t="s">
        <v>146</v>
      </c>
      <c r="O10" s="164"/>
    </row>
    <row r="11" spans="2:15" ht="14.45" customHeight="1" x14ac:dyDescent="0.25">
      <c r="B11" s="70">
        <v>1</v>
      </c>
      <c r="C11" s="71" t="s">
        <v>52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40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34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35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42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54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37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39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36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67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38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70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68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64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53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56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61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55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181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199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62" t="s">
        <v>149</v>
      </c>
      <c r="C31" s="16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62" t="s">
        <v>150</v>
      </c>
      <c r="C32" s="16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63" t="s">
        <v>204</v>
      </c>
      <c r="C33" s="163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48</v>
      </c>
    </row>
    <row r="35" spans="2:16" x14ac:dyDescent="0.25">
      <c r="B35" s="91" t="s">
        <v>122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60" zoomScaleNormal="6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0" x14ac:dyDescent="0.4">
      <c r="B2" s="141" t="s">
        <v>65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4" spans="2:16" ht="15.75" x14ac:dyDescent="0.25">
      <c r="B4" s="142" t="s">
        <v>25</v>
      </c>
      <c r="C4" s="142"/>
      <c r="D4" s="142"/>
      <c r="E4" s="142"/>
      <c r="F4" s="142"/>
      <c r="G4" s="142"/>
      <c r="H4" s="142"/>
      <c r="I4" s="15"/>
      <c r="J4" s="142" t="s">
        <v>26</v>
      </c>
      <c r="K4" s="142"/>
      <c r="L4" s="142"/>
      <c r="M4" s="142"/>
      <c r="N4" s="142"/>
      <c r="O4" s="142"/>
      <c r="P4" s="142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27</v>
      </c>
      <c r="C6" s="147" t="s">
        <v>28</v>
      </c>
      <c r="D6" s="148" t="s">
        <v>249</v>
      </c>
      <c r="E6" s="148"/>
      <c r="F6" s="148"/>
      <c r="G6" s="148"/>
      <c r="H6" s="148"/>
      <c r="J6" s="150" t="s">
        <v>27</v>
      </c>
      <c r="K6" s="150" t="s">
        <v>29</v>
      </c>
      <c r="L6" s="151" t="str">
        <f>$D$6</f>
        <v>Rok narastająco Styczeń - Czerwiec</v>
      </c>
      <c r="M6" s="151"/>
      <c r="N6" s="151"/>
      <c r="O6" s="151"/>
      <c r="P6" s="151"/>
    </row>
    <row r="7" spans="2:16" ht="20.100000000000001" customHeight="1" x14ac:dyDescent="0.25">
      <c r="B7" s="147"/>
      <c r="C7" s="147"/>
      <c r="D7" s="149">
        <v>2023</v>
      </c>
      <c r="E7" s="149"/>
      <c r="F7" s="149">
        <v>2022</v>
      </c>
      <c r="G7" s="149"/>
      <c r="H7" s="147" t="s">
        <v>30</v>
      </c>
      <c r="J7" s="150"/>
      <c r="K7" s="150"/>
      <c r="L7" s="152">
        <f>$D$7</f>
        <v>2023</v>
      </c>
      <c r="M7" s="152"/>
      <c r="N7" s="152">
        <f>$F$7</f>
        <v>2022</v>
      </c>
      <c r="O7" s="152"/>
      <c r="P7" s="150" t="s">
        <v>2</v>
      </c>
    </row>
    <row r="8" spans="2:16" ht="20.100000000000001" customHeight="1" x14ac:dyDescent="0.25">
      <c r="B8" s="147"/>
      <c r="C8" s="147"/>
      <c r="D8" s="1" t="s">
        <v>31</v>
      </c>
      <c r="E8" s="18" t="s">
        <v>32</v>
      </c>
      <c r="F8" s="1" t="s">
        <v>31</v>
      </c>
      <c r="G8" s="18" t="s">
        <v>32</v>
      </c>
      <c r="H8" s="147"/>
      <c r="J8" s="150"/>
      <c r="K8" s="150"/>
      <c r="L8" s="1" t="s">
        <v>31</v>
      </c>
      <c r="M8" s="19" t="s">
        <v>32</v>
      </c>
      <c r="N8" s="1" t="s">
        <v>31</v>
      </c>
      <c r="O8" s="19" t="s">
        <v>32</v>
      </c>
      <c r="P8" s="150"/>
    </row>
    <row r="9" spans="2:16" ht="22.7" customHeight="1" x14ac:dyDescent="0.25">
      <c r="B9" s="20">
        <v>1</v>
      </c>
      <c r="C9" s="21" t="s">
        <v>33</v>
      </c>
      <c r="D9" s="107">
        <v>2317</v>
      </c>
      <c r="E9" s="108">
        <v>0.27274867569158329</v>
      </c>
      <c r="F9" s="107">
        <v>498</v>
      </c>
      <c r="G9" s="108">
        <v>0.10359891824422716</v>
      </c>
      <c r="H9" s="108">
        <v>3.6526104417670684</v>
      </c>
      <c r="J9" s="20">
        <v>1</v>
      </c>
      <c r="K9" s="21" t="s">
        <v>225</v>
      </c>
      <c r="L9" s="107">
        <v>1270</v>
      </c>
      <c r="M9" s="108">
        <v>0.14949970570924073</v>
      </c>
      <c r="N9" s="107">
        <v>111</v>
      </c>
      <c r="O9" s="108">
        <v>2.3091325150821719E-2</v>
      </c>
      <c r="P9" s="108">
        <v>10.441441441441441</v>
      </c>
    </row>
    <row r="10" spans="2:16" ht="22.7" customHeight="1" x14ac:dyDescent="0.25">
      <c r="B10" s="22">
        <v>2</v>
      </c>
      <c r="C10" s="23" t="s">
        <v>35</v>
      </c>
      <c r="D10" s="109">
        <v>791</v>
      </c>
      <c r="E10" s="110">
        <v>9.3113596233078286E-2</v>
      </c>
      <c r="F10" s="109">
        <v>197</v>
      </c>
      <c r="G10" s="110">
        <v>4.0981901393800708E-2</v>
      </c>
      <c r="H10" s="110">
        <v>3.0152284263959395</v>
      </c>
      <c r="J10" s="22">
        <v>2</v>
      </c>
      <c r="K10" s="23" t="s">
        <v>226</v>
      </c>
      <c r="L10" s="109">
        <v>837</v>
      </c>
      <c r="M10" s="110">
        <v>9.8528546203649203E-2</v>
      </c>
      <c r="N10" s="109">
        <v>387</v>
      </c>
      <c r="O10" s="110">
        <v>8.0507593093405452E-2</v>
      </c>
      <c r="P10" s="110">
        <v>1.1627906976744184</v>
      </c>
    </row>
    <row r="11" spans="2:16" ht="22.7" customHeight="1" x14ac:dyDescent="0.25">
      <c r="B11" s="20">
        <v>3</v>
      </c>
      <c r="C11" s="21" t="s">
        <v>34</v>
      </c>
      <c r="D11" s="107">
        <v>740</v>
      </c>
      <c r="E11" s="108">
        <v>8.7110064743967042E-2</v>
      </c>
      <c r="F11" s="107">
        <v>523</v>
      </c>
      <c r="G11" s="108">
        <v>0.1087996671520699</v>
      </c>
      <c r="H11" s="108">
        <v>0.41491395793499053</v>
      </c>
      <c r="J11" s="20">
        <v>3</v>
      </c>
      <c r="K11" s="21" t="s">
        <v>250</v>
      </c>
      <c r="L11" s="107">
        <v>440</v>
      </c>
      <c r="M11" s="108">
        <v>5.1795173631547967E-2</v>
      </c>
      <c r="N11" s="107">
        <v>243</v>
      </c>
      <c r="O11" s="108">
        <v>5.0551279384231332E-2</v>
      </c>
      <c r="P11" s="108">
        <v>0.81069958847736623</v>
      </c>
    </row>
    <row r="12" spans="2:16" ht="22.7" customHeight="1" x14ac:dyDescent="0.25">
      <c r="B12" s="22">
        <v>4</v>
      </c>
      <c r="C12" s="23" t="s">
        <v>36</v>
      </c>
      <c r="D12" s="109">
        <v>602</v>
      </c>
      <c r="E12" s="110">
        <v>7.0865214832254261E-2</v>
      </c>
      <c r="F12" s="109">
        <v>354</v>
      </c>
      <c r="G12" s="110">
        <v>7.3642604535053044E-2</v>
      </c>
      <c r="H12" s="110">
        <v>0.70056497175141241</v>
      </c>
      <c r="J12" s="22">
        <v>4</v>
      </c>
      <c r="K12" s="23" t="s">
        <v>227</v>
      </c>
      <c r="L12" s="109">
        <v>400</v>
      </c>
      <c r="M12" s="110">
        <v>4.7086521483225424E-2</v>
      </c>
      <c r="N12" s="109">
        <v>119</v>
      </c>
      <c r="O12" s="110">
        <v>2.4755564801331391E-2</v>
      </c>
      <c r="P12" s="110">
        <v>2.3613445378151261</v>
      </c>
    </row>
    <row r="13" spans="2:16" ht="22.7" customHeight="1" x14ac:dyDescent="0.25">
      <c r="B13" s="20">
        <v>5</v>
      </c>
      <c r="C13" s="21" t="s">
        <v>37</v>
      </c>
      <c r="D13" s="107">
        <v>594</v>
      </c>
      <c r="E13" s="108">
        <v>6.9923484402589761E-2</v>
      </c>
      <c r="F13" s="107">
        <v>350</v>
      </c>
      <c r="G13" s="108">
        <v>7.2810484709798215E-2</v>
      </c>
      <c r="H13" s="108">
        <v>0.69714285714285706</v>
      </c>
      <c r="J13" s="20">
        <v>5</v>
      </c>
      <c r="K13" s="21" t="s">
        <v>229</v>
      </c>
      <c r="L13" s="107">
        <v>297</v>
      </c>
      <c r="M13" s="108">
        <v>3.4961742201294881E-2</v>
      </c>
      <c r="N13" s="107">
        <v>81</v>
      </c>
      <c r="O13" s="108">
        <v>1.6850426461410443E-2</v>
      </c>
      <c r="P13" s="108">
        <v>2.6666666666666665</v>
      </c>
    </row>
    <row r="14" spans="2:16" ht="22.7" customHeight="1" x14ac:dyDescent="0.25">
      <c r="B14" s="22">
        <v>6</v>
      </c>
      <c r="C14" s="23" t="s">
        <v>38</v>
      </c>
      <c r="D14" s="109">
        <v>484</v>
      </c>
      <c r="E14" s="110">
        <v>5.6974690994702766E-2</v>
      </c>
      <c r="F14" s="109">
        <v>375</v>
      </c>
      <c r="G14" s="110">
        <v>7.8011233617640938E-2</v>
      </c>
      <c r="H14" s="110">
        <v>0.29066666666666663</v>
      </c>
      <c r="J14" s="22">
        <v>6</v>
      </c>
      <c r="K14" s="23" t="s">
        <v>228</v>
      </c>
      <c r="L14" s="109">
        <v>269</v>
      </c>
      <c r="M14" s="110">
        <v>3.1665685697469102E-2</v>
      </c>
      <c r="N14" s="109">
        <v>217</v>
      </c>
      <c r="O14" s="110">
        <v>4.5142500520074888E-2</v>
      </c>
      <c r="P14" s="110">
        <v>0.23963133640553003</v>
      </c>
    </row>
    <row r="15" spans="2:16" ht="22.7" customHeight="1" x14ac:dyDescent="0.25">
      <c r="B15" s="20">
        <v>7</v>
      </c>
      <c r="C15" s="21" t="s">
        <v>40</v>
      </c>
      <c r="D15" s="107">
        <v>269</v>
      </c>
      <c r="E15" s="108">
        <v>3.1665685697469102E-2</v>
      </c>
      <c r="F15" s="107">
        <v>217</v>
      </c>
      <c r="G15" s="108">
        <v>4.5142500520074888E-2</v>
      </c>
      <c r="H15" s="108">
        <v>0.23963133640553003</v>
      </c>
      <c r="J15" s="20">
        <v>7</v>
      </c>
      <c r="K15" s="21" t="s">
        <v>251</v>
      </c>
      <c r="L15" s="107">
        <v>265</v>
      </c>
      <c r="M15" s="108">
        <v>3.1194820482636845E-2</v>
      </c>
      <c r="N15" s="107">
        <v>180</v>
      </c>
      <c r="O15" s="108">
        <v>3.7445392136467651E-2</v>
      </c>
      <c r="P15" s="108">
        <v>0.47222222222222232</v>
      </c>
    </row>
    <row r="16" spans="2:16" ht="22.7" customHeight="1" x14ac:dyDescent="0.25">
      <c r="B16" s="22">
        <v>8</v>
      </c>
      <c r="C16" s="23" t="s">
        <v>39</v>
      </c>
      <c r="D16" s="109">
        <v>260</v>
      </c>
      <c r="E16" s="110">
        <v>3.0606238964096526E-2</v>
      </c>
      <c r="F16" s="109">
        <v>101</v>
      </c>
      <c r="G16" s="110">
        <v>2.1011025587684626E-2</v>
      </c>
      <c r="H16" s="110">
        <v>1.5742574257425743</v>
      </c>
      <c r="J16" s="22">
        <v>8</v>
      </c>
      <c r="K16" s="23" t="s">
        <v>230</v>
      </c>
      <c r="L16" s="109">
        <v>262</v>
      </c>
      <c r="M16" s="110">
        <v>3.0841671571512654E-2</v>
      </c>
      <c r="N16" s="109">
        <v>31</v>
      </c>
      <c r="O16" s="110">
        <v>6.4489286457249844E-3</v>
      </c>
      <c r="P16" s="110">
        <v>7.4516129032258061</v>
      </c>
    </row>
    <row r="17" spans="2:16" ht="22.7" customHeight="1" x14ac:dyDescent="0.25">
      <c r="B17" s="20">
        <v>9</v>
      </c>
      <c r="C17" s="21" t="s">
        <v>41</v>
      </c>
      <c r="D17" s="107">
        <v>245</v>
      </c>
      <c r="E17" s="108">
        <v>2.8840494408475574E-2</v>
      </c>
      <c r="F17" s="107">
        <v>211</v>
      </c>
      <c r="G17" s="108">
        <v>4.3894320782192638E-2</v>
      </c>
      <c r="H17" s="108">
        <v>0.16113744075829395</v>
      </c>
      <c r="J17" s="20">
        <v>9</v>
      </c>
      <c r="K17" s="21" t="s">
        <v>231</v>
      </c>
      <c r="L17" s="107">
        <v>260</v>
      </c>
      <c r="M17" s="108">
        <v>3.0606238964096526E-2</v>
      </c>
      <c r="N17" s="107">
        <v>101</v>
      </c>
      <c r="O17" s="108">
        <v>2.1011025587684626E-2</v>
      </c>
      <c r="P17" s="108">
        <v>1.5742574257425743</v>
      </c>
    </row>
    <row r="18" spans="2:16" ht="22.7" customHeight="1" x14ac:dyDescent="0.25">
      <c r="B18" s="22">
        <v>10</v>
      </c>
      <c r="C18" s="23" t="s">
        <v>42</v>
      </c>
      <c r="D18" s="109">
        <v>232</v>
      </c>
      <c r="E18" s="110">
        <v>2.7310182460270747E-2</v>
      </c>
      <c r="F18" s="109">
        <v>188</v>
      </c>
      <c r="G18" s="110">
        <v>3.9109631786977322E-2</v>
      </c>
      <c r="H18" s="110">
        <v>0.23404255319148937</v>
      </c>
      <c r="J18" s="22">
        <v>10</v>
      </c>
      <c r="K18" s="23" t="s">
        <v>252</v>
      </c>
      <c r="L18" s="109">
        <v>211</v>
      </c>
      <c r="M18" s="110">
        <v>2.4838140082401414E-2</v>
      </c>
      <c r="N18" s="109">
        <v>24</v>
      </c>
      <c r="O18" s="110">
        <v>4.9927189515290198E-3</v>
      </c>
      <c r="P18" s="110">
        <v>7.7916666666666661</v>
      </c>
    </row>
    <row r="19" spans="2:16" ht="22.7" customHeight="1" x14ac:dyDescent="0.25">
      <c r="B19" s="139" t="s">
        <v>43</v>
      </c>
      <c r="C19" s="139"/>
      <c r="D19" s="111">
        <f>SUM(D9:D18)</f>
        <v>6534</v>
      </c>
      <c r="E19" s="112">
        <f>D19/D21</f>
        <v>0.7691583284284873</v>
      </c>
      <c r="F19" s="111">
        <f>SUM(F9:F18)</f>
        <v>3014</v>
      </c>
      <c r="G19" s="112">
        <f>F19/F21</f>
        <v>0.62700228832951943</v>
      </c>
      <c r="H19" s="112">
        <f t="shared" ref="H19:H20" si="0">D19/F19-1</f>
        <v>1.167883211678832</v>
      </c>
      <c r="J19" s="139" t="s">
        <v>44</v>
      </c>
      <c r="K19" s="139"/>
      <c r="L19" s="111">
        <f>SUM(L9:L18)</f>
        <v>4511</v>
      </c>
      <c r="M19" s="112">
        <f>L19/L21</f>
        <v>0.5310182460270747</v>
      </c>
      <c r="N19" s="111">
        <f>SUM(N9:N18)</f>
        <v>1494</v>
      </c>
      <c r="O19" s="112">
        <f>N19/N21</f>
        <v>0.31079675473268148</v>
      </c>
      <c r="P19" s="112">
        <f t="shared" ref="P19:P20" si="1">L19/N19-1</f>
        <v>2.0194109772423023</v>
      </c>
    </row>
    <row r="20" spans="2:16" ht="22.7" customHeight="1" x14ac:dyDescent="0.25">
      <c r="B20" s="139" t="s">
        <v>45</v>
      </c>
      <c r="C20" s="139"/>
      <c r="D20" s="111">
        <f>D21-D19</f>
        <v>1961</v>
      </c>
      <c r="E20" s="112">
        <f>D20/$D$21</f>
        <v>0.23084167157151264</v>
      </c>
      <c r="F20" s="111">
        <f>F21-F19</f>
        <v>1793</v>
      </c>
      <c r="G20" s="112">
        <f>F20/F21</f>
        <v>0.37299771167048057</v>
      </c>
      <c r="H20" s="112">
        <f t="shared" si="0"/>
        <v>9.3697713329615073E-2</v>
      </c>
      <c r="J20" s="139" t="s">
        <v>46</v>
      </c>
      <c r="K20" s="139"/>
      <c r="L20" s="111">
        <f>L21-L19</f>
        <v>3984</v>
      </c>
      <c r="M20" s="112">
        <f>L20/$D$21</f>
        <v>0.46898175397292524</v>
      </c>
      <c r="N20" s="111">
        <f>N21-N19</f>
        <v>3313</v>
      </c>
      <c r="O20" s="112">
        <f>N20/N21</f>
        <v>0.68920324526731847</v>
      </c>
      <c r="P20" s="112">
        <f t="shared" si="1"/>
        <v>0.20253546634470276</v>
      </c>
    </row>
    <row r="21" spans="2:16" ht="22.7" customHeight="1" x14ac:dyDescent="0.25">
      <c r="B21" s="146" t="s">
        <v>47</v>
      </c>
      <c r="C21" s="146"/>
      <c r="D21" s="113">
        <v>8495</v>
      </c>
      <c r="E21" s="114">
        <v>1</v>
      </c>
      <c r="F21" s="113">
        <v>4807</v>
      </c>
      <c r="G21" s="114">
        <v>1</v>
      </c>
      <c r="H21" s="115">
        <v>0.76721447888495953</v>
      </c>
      <c r="J21" s="140" t="s">
        <v>47</v>
      </c>
      <c r="K21" s="140"/>
      <c r="L21" s="116">
        <v>8495</v>
      </c>
      <c r="M21" s="117">
        <v>1</v>
      </c>
      <c r="N21" s="113">
        <v>4807</v>
      </c>
      <c r="O21" s="118">
        <v>1</v>
      </c>
      <c r="P21" s="119">
        <v>0.76721447888495953</v>
      </c>
    </row>
    <row r="22" spans="2:16" x14ac:dyDescent="0.25">
      <c r="B22" s="24" t="s">
        <v>48</v>
      </c>
      <c r="C22" s="24"/>
      <c r="D22" s="24"/>
      <c r="E22" s="24"/>
      <c r="F22" s="24"/>
      <c r="G22" s="24"/>
      <c r="H22" s="24"/>
      <c r="I22" s="24"/>
      <c r="J22" s="24" t="s">
        <v>48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0" x14ac:dyDescent="0.4">
      <c r="B25" s="141" t="s">
        <v>49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7" spans="2:16" ht="18.75" x14ac:dyDescent="0.25">
      <c r="B27" s="142" t="s">
        <v>50</v>
      </c>
      <c r="C27" s="142"/>
      <c r="D27" s="142"/>
      <c r="E27" s="142"/>
      <c r="F27" s="142"/>
      <c r="G27" s="142"/>
      <c r="H27" s="142"/>
      <c r="J27" s="142" t="s">
        <v>51</v>
      </c>
      <c r="K27" s="142"/>
      <c r="L27" s="142"/>
      <c r="M27" s="142"/>
      <c r="N27" s="142"/>
      <c r="O27" s="142"/>
      <c r="P27" s="142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7" t="s">
        <v>27</v>
      </c>
      <c r="C29" s="147" t="s">
        <v>28</v>
      </c>
      <c r="D29" s="148" t="str">
        <f>$D$6</f>
        <v>Rok narastająco Styczeń - Czerwiec</v>
      </c>
      <c r="E29" s="148"/>
      <c r="F29" s="148"/>
      <c r="G29" s="148"/>
      <c r="H29" s="148"/>
      <c r="J29" s="147" t="s">
        <v>27</v>
      </c>
      <c r="K29" s="147" t="s">
        <v>29</v>
      </c>
      <c r="L29" s="148" t="str">
        <f>$D$6</f>
        <v>Rok narastająco Styczeń - Czerwiec</v>
      </c>
      <c r="M29" s="148"/>
      <c r="N29" s="148"/>
      <c r="O29" s="148"/>
      <c r="P29" s="148"/>
    </row>
    <row r="30" spans="2:16" ht="20.100000000000001" customHeight="1" x14ac:dyDescent="0.25">
      <c r="B30" s="147"/>
      <c r="C30" s="147"/>
      <c r="D30" s="149">
        <f>$D$7</f>
        <v>2023</v>
      </c>
      <c r="E30" s="149"/>
      <c r="F30" s="149">
        <f>$F$7</f>
        <v>2022</v>
      </c>
      <c r="G30" s="149"/>
      <c r="H30" s="147" t="s">
        <v>2</v>
      </c>
      <c r="J30" s="147"/>
      <c r="K30" s="147"/>
      <c r="L30" s="149">
        <f>$D$7</f>
        <v>2023</v>
      </c>
      <c r="M30" s="149"/>
      <c r="N30" s="149">
        <f>$F$7</f>
        <v>2022</v>
      </c>
      <c r="O30" s="149"/>
      <c r="P30" s="147" t="s">
        <v>2</v>
      </c>
    </row>
    <row r="31" spans="2:16" ht="20.100000000000001" customHeight="1" x14ac:dyDescent="0.25">
      <c r="B31" s="147"/>
      <c r="C31" s="147"/>
      <c r="D31" s="1" t="s">
        <v>31</v>
      </c>
      <c r="E31" s="26" t="s">
        <v>32</v>
      </c>
      <c r="F31" s="1" t="s">
        <v>31</v>
      </c>
      <c r="G31" s="26" t="s">
        <v>32</v>
      </c>
      <c r="H31" s="147"/>
      <c r="J31" s="147"/>
      <c r="K31" s="147"/>
      <c r="L31" s="1" t="s">
        <v>31</v>
      </c>
      <c r="M31" s="18" t="s">
        <v>32</v>
      </c>
      <c r="N31" s="1" t="s">
        <v>31</v>
      </c>
      <c r="O31" s="18" t="s">
        <v>32</v>
      </c>
      <c r="P31" s="147"/>
    </row>
    <row r="32" spans="2:16" ht="22.7" customHeight="1" x14ac:dyDescent="0.25">
      <c r="B32" s="20">
        <v>1</v>
      </c>
      <c r="C32" s="21" t="s">
        <v>52</v>
      </c>
      <c r="D32" s="107">
        <v>30277</v>
      </c>
      <c r="E32" s="108">
        <v>0.34905867026366455</v>
      </c>
      <c r="F32" s="107">
        <v>26818</v>
      </c>
      <c r="G32" s="108">
        <v>0.37178545187362233</v>
      </c>
      <c r="H32" s="108">
        <v>0.12898053546125743</v>
      </c>
      <c r="J32" s="20">
        <v>1</v>
      </c>
      <c r="K32" s="21" t="s">
        <v>156</v>
      </c>
      <c r="L32" s="107">
        <v>6456</v>
      </c>
      <c r="M32" s="108">
        <v>7.4430187113063331E-2</v>
      </c>
      <c r="N32" s="107">
        <v>2807</v>
      </c>
      <c r="O32" s="108">
        <v>3.8914227884602054E-2</v>
      </c>
      <c r="P32" s="108">
        <v>1.2999643747773422</v>
      </c>
    </row>
    <row r="33" spans="2:16" ht="22.7" customHeight="1" x14ac:dyDescent="0.25">
      <c r="B33" s="22">
        <v>2</v>
      </c>
      <c r="C33" s="23" t="s">
        <v>37</v>
      </c>
      <c r="D33" s="109">
        <v>8631</v>
      </c>
      <c r="E33" s="110">
        <v>9.9505412790094422E-2</v>
      </c>
      <c r="F33" s="109">
        <v>7121</v>
      </c>
      <c r="G33" s="110">
        <v>9.8720419225597156E-2</v>
      </c>
      <c r="H33" s="110">
        <v>0.21204886954079494</v>
      </c>
      <c r="J33" s="22">
        <v>2</v>
      </c>
      <c r="K33" s="23" t="s">
        <v>175</v>
      </c>
      <c r="L33" s="109">
        <v>5835</v>
      </c>
      <c r="M33" s="110">
        <v>6.7270777850793759E-2</v>
      </c>
      <c r="N33" s="109">
        <v>8190</v>
      </c>
      <c r="O33" s="110">
        <v>0.11354026589771672</v>
      </c>
      <c r="P33" s="110">
        <v>-0.28754578754578752</v>
      </c>
    </row>
    <row r="34" spans="2:16" ht="22.7" customHeight="1" x14ac:dyDescent="0.25">
      <c r="B34" s="20">
        <v>3</v>
      </c>
      <c r="C34" s="21" t="s">
        <v>38</v>
      </c>
      <c r="D34" s="107">
        <v>6232</v>
      </c>
      <c r="E34" s="108">
        <v>7.1847727089313917E-2</v>
      </c>
      <c r="F34" s="107">
        <v>5798</v>
      </c>
      <c r="G34" s="108">
        <v>8.0379299349812153E-2</v>
      </c>
      <c r="H34" s="108">
        <v>7.4853397723352977E-2</v>
      </c>
      <c r="J34" s="20">
        <v>3</v>
      </c>
      <c r="K34" s="21" t="s">
        <v>157</v>
      </c>
      <c r="L34" s="107">
        <v>5360</v>
      </c>
      <c r="M34" s="108">
        <v>6.1794579139718003E-2</v>
      </c>
      <c r="N34" s="107">
        <v>2876</v>
      </c>
      <c r="O34" s="108">
        <v>3.9870794227330073E-2</v>
      </c>
      <c r="P34" s="108">
        <v>0.86369958275382475</v>
      </c>
    </row>
    <row r="35" spans="2:16" ht="22.7" customHeight="1" x14ac:dyDescent="0.25">
      <c r="B35" s="22">
        <v>4</v>
      </c>
      <c r="C35" s="23" t="s">
        <v>53</v>
      </c>
      <c r="D35" s="109">
        <v>5234</v>
      </c>
      <c r="E35" s="110">
        <v>6.0341945376358959E-2</v>
      </c>
      <c r="F35" s="109">
        <v>4231</v>
      </c>
      <c r="G35" s="110">
        <v>5.8655539073655609E-2</v>
      </c>
      <c r="H35" s="110">
        <v>0.23705979673835964</v>
      </c>
      <c r="J35" s="22">
        <v>4</v>
      </c>
      <c r="K35" s="23" t="s">
        <v>158</v>
      </c>
      <c r="L35" s="109">
        <v>5014</v>
      </c>
      <c r="M35" s="110">
        <v>5.7805600710176507E-2</v>
      </c>
      <c r="N35" s="109">
        <v>5539</v>
      </c>
      <c r="O35" s="110">
        <v>7.678870974449975E-2</v>
      </c>
      <c r="P35" s="110">
        <v>-9.4782451706084125E-2</v>
      </c>
    </row>
    <row r="36" spans="2:16" ht="22.7" customHeight="1" x14ac:dyDescent="0.25">
      <c r="B36" s="20">
        <v>5</v>
      </c>
      <c r="C36" s="21" t="s">
        <v>34</v>
      </c>
      <c r="D36" s="107">
        <v>4906</v>
      </c>
      <c r="E36" s="108">
        <v>5.6560486055868754E-2</v>
      </c>
      <c r="F36" s="107">
        <v>2902</v>
      </c>
      <c r="G36" s="108">
        <v>4.0231239515894253E-2</v>
      </c>
      <c r="H36" s="108">
        <v>0.69055823569951746</v>
      </c>
      <c r="J36" s="20">
        <v>5</v>
      </c>
      <c r="K36" s="21" t="s">
        <v>161</v>
      </c>
      <c r="L36" s="107">
        <v>3789</v>
      </c>
      <c r="M36" s="108">
        <v>4.3682772455296927E-2</v>
      </c>
      <c r="N36" s="107">
        <v>2121</v>
      </c>
      <c r="O36" s="108">
        <v>2.9404017578639457E-2</v>
      </c>
      <c r="P36" s="108">
        <v>0.78642149929278649</v>
      </c>
    </row>
    <row r="37" spans="2:16" ht="22.7" customHeight="1" x14ac:dyDescent="0.25">
      <c r="B37" s="22">
        <v>6</v>
      </c>
      <c r="C37" s="23" t="s">
        <v>54</v>
      </c>
      <c r="D37" s="109">
        <v>4188</v>
      </c>
      <c r="E37" s="110">
        <v>4.8282779372600559E-2</v>
      </c>
      <c r="F37" s="109">
        <v>2992</v>
      </c>
      <c r="G37" s="110">
        <v>4.1478934745539486E-2</v>
      </c>
      <c r="H37" s="110">
        <v>0.39973262032085555</v>
      </c>
      <c r="J37" s="22">
        <v>6</v>
      </c>
      <c r="K37" s="23" t="s">
        <v>167</v>
      </c>
      <c r="L37" s="109">
        <v>3306</v>
      </c>
      <c r="M37" s="110">
        <v>3.8114343029087262E-2</v>
      </c>
      <c r="N37" s="109">
        <v>4967</v>
      </c>
      <c r="O37" s="110">
        <v>6.8858913396087781E-2</v>
      </c>
      <c r="P37" s="110">
        <v>-0.33440708677269981</v>
      </c>
    </row>
    <row r="38" spans="2:16" ht="22.7" customHeight="1" x14ac:dyDescent="0.25">
      <c r="B38" s="20">
        <v>7</v>
      </c>
      <c r="C38" s="21" t="s">
        <v>56</v>
      </c>
      <c r="D38" s="107">
        <v>3756</v>
      </c>
      <c r="E38" s="108">
        <v>4.3302320755369557E-2</v>
      </c>
      <c r="F38" s="107">
        <v>1483</v>
      </c>
      <c r="G38" s="108">
        <v>2.0559244728487656E-2</v>
      </c>
      <c r="H38" s="108">
        <v>1.5327039784221173</v>
      </c>
      <c r="J38" s="20">
        <v>7</v>
      </c>
      <c r="K38" s="21" t="s">
        <v>160</v>
      </c>
      <c r="L38" s="107">
        <v>2772</v>
      </c>
      <c r="M38" s="108">
        <v>3.1957942793898936E-2</v>
      </c>
      <c r="N38" s="107">
        <v>0</v>
      </c>
      <c r="O38" s="108">
        <v>0</v>
      </c>
      <c r="P38" s="108" t="s">
        <v>232</v>
      </c>
    </row>
    <row r="39" spans="2:16" ht="22.7" customHeight="1" x14ac:dyDescent="0.25">
      <c r="B39" s="22">
        <v>8</v>
      </c>
      <c r="C39" s="23" t="s">
        <v>55</v>
      </c>
      <c r="D39" s="109">
        <v>3555</v>
      </c>
      <c r="E39" s="110">
        <v>4.098502403763013E-2</v>
      </c>
      <c r="F39" s="109">
        <v>2084</v>
      </c>
      <c r="G39" s="110">
        <v>2.8891076206451972E-2</v>
      </c>
      <c r="H39" s="110">
        <v>0.70585412667946268</v>
      </c>
      <c r="J39" s="22">
        <v>8</v>
      </c>
      <c r="K39" s="23" t="s">
        <v>188</v>
      </c>
      <c r="L39" s="109">
        <v>2700</v>
      </c>
      <c r="M39" s="110">
        <v>3.1127866357693771E-2</v>
      </c>
      <c r="N39" s="109">
        <v>2471</v>
      </c>
      <c r="O39" s="110">
        <v>3.4256165693926498E-2</v>
      </c>
      <c r="P39" s="110">
        <v>9.2675030352084242E-2</v>
      </c>
    </row>
    <row r="40" spans="2:16" ht="22.7" customHeight="1" x14ac:dyDescent="0.25">
      <c r="B40" s="20">
        <v>9</v>
      </c>
      <c r="C40" s="21" t="s">
        <v>36</v>
      </c>
      <c r="D40" s="107">
        <v>3311</v>
      </c>
      <c r="E40" s="108">
        <v>3.8171987226045957E-2</v>
      </c>
      <c r="F40" s="107">
        <v>3787</v>
      </c>
      <c r="G40" s="108">
        <v>5.2500242607405767E-2</v>
      </c>
      <c r="H40" s="108">
        <v>-0.12569316081330872</v>
      </c>
      <c r="J40" s="20">
        <v>9</v>
      </c>
      <c r="K40" s="21" t="s">
        <v>164</v>
      </c>
      <c r="L40" s="107">
        <v>2528</v>
      </c>
      <c r="M40" s="108">
        <v>2.914490598231476E-2</v>
      </c>
      <c r="N40" s="107">
        <v>2346</v>
      </c>
      <c r="O40" s="108">
        <v>3.2523255652752554E-2</v>
      </c>
      <c r="P40" s="108">
        <v>7.7578857630008491E-2</v>
      </c>
    </row>
    <row r="41" spans="2:16" ht="22.7" customHeight="1" x14ac:dyDescent="0.25">
      <c r="B41" s="22">
        <v>10</v>
      </c>
      <c r="C41" s="23" t="s">
        <v>41</v>
      </c>
      <c r="D41" s="109">
        <v>2729</v>
      </c>
      <c r="E41" s="110">
        <v>3.1462202700054183E-2</v>
      </c>
      <c r="F41" s="109">
        <v>1846</v>
      </c>
      <c r="G41" s="110">
        <v>2.5591615488056784E-2</v>
      </c>
      <c r="H41" s="110">
        <v>0.47833152762730236</v>
      </c>
      <c r="J41" s="22">
        <v>10</v>
      </c>
      <c r="K41" s="23" t="s">
        <v>186</v>
      </c>
      <c r="L41" s="109">
        <v>2300</v>
      </c>
      <c r="M41" s="110">
        <v>2.6516330600998398E-2</v>
      </c>
      <c r="N41" s="109">
        <v>1181</v>
      </c>
      <c r="O41" s="110">
        <v>1.6372534069011409E-2</v>
      </c>
      <c r="P41" s="110">
        <v>0.94750211685012697</v>
      </c>
    </row>
    <row r="42" spans="2:16" ht="22.7" customHeight="1" x14ac:dyDescent="0.25">
      <c r="B42" s="139" t="s">
        <v>44</v>
      </c>
      <c r="C42" s="139"/>
      <c r="D42" s="120">
        <f>SUM(D32:D41)</f>
        <v>72819</v>
      </c>
      <c r="E42" s="121">
        <f t="shared" ref="E42:E43" si="2">D42/$D$44</f>
        <v>0.83951855566700095</v>
      </c>
      <c r="F42" s="111">
        <f>SUM(F32:F41)</f>
        <v>59062</v>
      </c>
      <c r="G42" s="112">
        <f t="shared" ref="G42:G43" si="3">F42/$F$44</f>
        <v>0.81879306281452313</v>
      </c>
      <c r="H42" s="112">
        <f t="shared" ref="H42:H43" si="4">D42/F42-1</f>
        <v>0.23292472317225976</v>
      </c>
      <c r="J42" s="139" t="s">
        <v>57</v>
      </c>
      <c r="K42" s="139"/>
      <c r="L42" s="111">
        <f>SUM(L32:L41)</f>
        <v>40060</v>
      </c>
      <c r="M42" s="112">
        <f t="shared" ref="M42:M43" si="5">L42/$L$44</f>
        <v>0.46184530603304164</v>
      </c>
      <c r="N42" s="111">
        <f>SUM(N32:N41)</f>
        <v>32498</v>
      </c>
      <c r="O42" s="112">
        <f t="shared" ref="O42:O43" si="6">N42/$N$44</f>
        <v>0.45052888414456627</v>
      </c>
      <c r="P42" s="112">
        <f t="shared" ref="P42:P43" si="7">IFERROR(L42/N42-1,"")</f>
        <v>0.23269124253800233</v>
      </c>
    </row>
    <row r="43" spans="2:16" ht="22.7" customHeight="1" x14ac:dyDescent="0.25">
      <c r="B43" s="139" t="s">
        <v>46</v>
      </c>
      <c r="C43" s="139"/>
      <c r="D43" s="111">
        <f>D44-D42</f>
        <v>13920</v>
      </c>
      <c r="E43" s="112">
        <f t="shared" si="2"/>
        <v>0.16048144433299899</v>
      </c>
      <c r="F43" s="111">
        <f>F44-F42</f>
        <v>13071</v>
      </c>
      <c r="G43" s="112">
        <f t="shared" si="3"/>
        <v>0.18120693718547684</v>
      </c>
      <c r="H43" s="112">
        <f t="shared" si="4"/>
        <v>6.4952949277025551E-2</v>
      </c>
      <c r="J43" s="139" t="s">
        <v>58</v>
      </c>
      <c r="K43" s="139"/>
      <c r="L43" s="111">
        <f>L44-L42</f>
        <v>46679</v>
      </c>
      <c r="M43" s="112">
        <f t="shared" si="5"/>
        <v>0.53815469396695836</v>
      </c>
      <c r="N43" s="111">
        <f>N44-N42</f>
        <v>39635</v>
      </c>
      <c r="O43" s="112">
        <f t="shared" si="6"/>
        <v>0.54947111585543373</v>
      </c>
      <c r="P43" s="112">
        <f t="shared" si="7"/>
        <v>0.17772171060930986</v>
      </c>
    </row>
    <row r="44" spans="2:16" ht="22.7" customHeight="1" x14ac:dyDescent="0.25">
      <c r="B44" s="146" t="s">
        <v>47</v>
      </c>
      <c r="C44" s="146"/>
      <c r="D44" s="113">
        <v>86739</v>
      </c>
      <c r="E44" s="114">
        <v>1</v>
      </c>
      <c r="F44" s="113">
        <v>72133</v>
      </c>
      <c r="G44" s="114">
        <v>1</v>
      </c>
      <c r="H44" s="115">
        <v>0.20248707249109277</v>
      </c>
      <c r="J44" s="146" t="s">
        <v>47</v>
      </c>
      <c r="K44" s="146"/>
      <c r="L44" s="113">
        <v>86739</v>
      </c>
      <c r="M44" s="114">
        <v>1</v>
      </c>
      <c r="N44" s="113">
        <v>72133</v>
      </c>
      <c r="O44" s="114">
        <v>1</v>
      </c>
      <c r="P44" s="115">
        <v>0.20248707249109277</v>
      </c>
    </row>
    <row r="45" spans="2:16" x14ac:dyDescent="0.25">
      <c r="B45" s="27" t="s">
        <v>48</v>
      </c>
      <c r="J45" s="27" t="s">
        <v>48</v>
      </c>
    </row>
    <row r="46" spans="2:16" x14ac:dyDescent="0.25">
      <c r="K46" s="27"/>
    </row>
    <row r="48" spans="2:16" ht="30" x14ac:dyDescent="0.4">
      <c r="B48" s="141" t="s">
        <v>253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50" spans="2:16" ht="18.75" x14ac:dyDescent="0.25">
      <c r="B50" s="142" t="s">
        <v>59</v>
      </c>
      <c r="C50" s="142"/>
      <c r="D50" s="142"/>
      <c r="E50" s="142"/>
      <c r="F50" s="142"/>
      <c r="G50" s="142"/>
      <c r="H50" s="142"/>
      <c r="J50" s="142" t="s">
        <v>60</v>
      </c>
      <c r="K50" s="142"/>
      <c r="L50" s="142"/>
      <c r="M50" s="142"/>
      <c r="N50" s="142"/>
      <c r="O50" s="142"/>
      <c r="P50" s="142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3" t="s">
        <v>27</v>
      </c>
      <c r="C52" s="143" t="s">
        <v>28</v>
      </c>
      <c r="D52" s="144" t="str">
        <f>$D$6</f>
        <v>Rok narastająco Styczeń - Czerwiec</v>
      </c>
      <c r="E52" s="144"/>
      <c r="F52" s="144"/>
      <c r="G52" s="144"/>
      <c r="H52" s="144"/>
      <c r="J52" s="143" t="s">
        <v>27</v>
      </c>
      <c r="K52" s="143" t="s">
        <v>29</v>
      </c>
      <c r="L52" s="144" t="str">
        <f>$D$6</f>
        <v>Rok narastająco Styczeń - Czerwiec</v>
      </c>
      <c r="M52" s="144"/>
      <c r="N52" s="144"/>
      <c r="O52" s="144"/>
      <c r="P52" s="144"/>
    </row>
    <row r="53" spans="2:16" ht="20.100000000000001" customHeight="1" x14ac:dyDescent="0.25">
      <c r="B53" s="143"/>
      <c r="C53" s="143"/>
      <c r="D53" s="145">
        <f>$D$7</f>
        <v>2023</v>
      </c>
      <c r="E53" s="145"/>
      <c r="F53" s="145">
        <f>$F$7</f>
        <v>2022</v>
      </c>
      <c r="G53" s="145"/>
      <c r="H53" s="143" t="s">
        <v>2</v>
      </c>
      <c r="J53" s="143"/>
      <c r="K53" s="143"/>
      <c r="L53" s="145">
        <f>$D$7</f>
        <v>2023</v>
      </c>
      <c r="M53" s="145"/>
      <c r="N53" s="145">
        <f>$F$7</f>
        <v>2022</v>
      </c>
      <c r="O53" s="145"/>
      <c r="P53" s="143" t="s">
        <v>2</v>
      </c>
    </row>
    <row r="54" spans="2:16" ht="20.100000000000001" customHeight="1" x14ac:dyDescent="0.25">
      <c r="B54" s="143"/>
      <c r="C54" s="143"/>
      <c r="D54" s="28" t="s">
        <v>31</v>
      </c>
      <c r="E54" s="29" t="s">
        <v>32</v>
      </c>
      <c r="F54" s="28" t="s">
        <v>31</v>
      </c>
      <c r="G54" s="29" t="s">
        <v>32</v>
      </c>
      <c r="H54" s="143"/>
      <c r="J54" s="143"/>
      <c r="K54" s="143"/>
      <c r="L54" s="28" t="s">
        <v>31</v>
      </c>
      <c r="M54" s="29" t="s">
        <v>32</v>
      </c>
      <c r="N54" s="28" t="s">
        <v>31</v>
      </c>
      <c r="O54" s="29" t="s">
        <v>32</v>
      </c>
      <c r="P54" s="143"/>
    </row>
    <row r="55" spans="2:16" ht="22.7" customHeight="1" x14ac:dyDescent="0.25">
      <c r="B55" s="20">
        <v>1</v>
      </c>
      <c r="C55" s="21" t="s">
        <v>56</v>
      </c>
      <c r="D55" s="107">
        <v>1004</v>
      </c>
      <c r="E55" s="108">
        <v>0.15011961722488038</v>
      </c>
      <c r="F55" s="107">
        <v>150</v>
      </c>
      <c r="G55" s="108">
        <v>2.8506271379703536E-2</v>
      </c>
      <c r="H55" s="108">
        <v>5.6933333333333334</v>
      </c>
      <c r="I55" s="30"/>
      <c r="J55" s="20">
        <v>1</v>
      </c>
      <c r="K55" s="21" t="s">
        <v>193</v>
      </c>
      <c r="L55" s="107">
        <v>770</v>
      </c>
      <c r="M55" s="108">
        <v>8.8772063316385937E-3</v>
      </c>
      <c r="N55" s="107">
        <v>150</v>
      </c>
      <c r="O55" s="108">
        <v>2.0794920494087311E-3</v>
      </c>
      <c r="P55" s="108">
        <v>4.1333333333333337</v>
      </c>
    </row>
    <row r="56" spans="2:16" ht="22.7" customHeight="1" x14ac:dyDescent="0.25">
      <c r="B56" s="22">
        <v>2</v>
      </c>
      <c r="C56" s="23" t="s">
        <v>53</v>
      </c>
      <c r="D56" s="109">
        <v>766</v>
      </c>
      <c r="E56" s="110">
        <v>0.1145334928229665</v>
      </c>
      <c r="F56" s="109">
        <v>566</v>
      </c>
      <c r="G56" s="110">
        <v>0.10756366400608133</v>
      </c>
      <c r="H56" s="110">
        <v>0.35335689045936403</v>
      </c>
      <c r="I56" s="30"/>
      <c r="J56" s="22">
        <v>2</v>
      </c>
      <c r="K56" s="23" t="s">
        <v>233</v>
      </c>
      <c r="L56" s="109">
        <v>507</v>
      </c>
      <c r="M56" s="110">
        <v>5.8451215716113858E-3</v>
      </c>
      <c r="N56" s="109">
        <v>0</v>
      </c>
      <c r="O56" s="110">
        <v>0</v>
      </c>
      <c r="P56" s="110" t="s">
        <v>232</v>
      </c>
    </row>
    <row r="57" spans="2:16" ht="22.7" customHeight="1" x14ac:dyDescent="0.25">
      <c r="B57" s="20">
        <v>3</v>
      </c>
      <c r="C57" s="21" t="s">
        <v>36</v>
      </c>
      <c r="D57" s="107">
        <v>746</v>
      </c>
      <c r="E57" s="108">
        <v>0.11154306220095694</v>
      </c>
      <c r="F57" s="107">
        <v>713</v>
      </c>
      <c r="G57" s="108">
        <v>0.1354998099581908</v>
      </c>
      <c r="H57" s="108">
        <v>4.628330995792429E-2</v>
      </c>
      <c r="I57" s="30"/>
      <c r="J57" s="20">
        <v>3</v>
      </c>
      <c r="K57" s="21" t="s">
        <v>188</v>
      </c>
      <c r="L57" s="107">
        <v>462</v>
      </c>
      <c r="M57" s="108">
        <v>5.3263237989831565E-3</v>
      </c>
      <c r="N57" s="107">
        <v>318</v>
      </c>
      <c r="O57" s="108">
        <v>4.40852314474651E-3</v>
      </c>
      <c r="P57" s="108">
        <v>0.45283018867924518</v>
      </c>
    </row>
    <row r="58" spans="2:16" ht="22.7" customHeight="1" x14ac:dyDescent="0.25">
      <c r="B58" s="22">
        <v>4</v>
      </c>
      <c r="C58" s="23" t="s">
        <v>34</v>
      </c>
      <c r="D58" s="109">
        <v>638</v>
      </c>
      <c r="E58" s="110">
        <v>9.5394736842105268E-2</v>
      </c>
      <c r="F58" s="109">
        <v>396</v>
      </c>
      <c r="G58" s="110">
        <v>7.5256556442417327E-2</v>
      </c>
      <c r="H58" s="110">
        <v>0.61111111111111116</v>
      </c>
      <c r="I58" s="30"/>
      <c r="J58" s="22">
        <v>4</v>
      </c>
      <c r="K58" s="23" t="s">
        <v>234</v>
      </c>
      <c r="L58" s="109">
        <v>296</v>
      </c>
      <c r="M58" s="110">
        <v>3.4125364599545765E-3</v>
      </c>
      <c r="N58" s="109">
        <v>202</v>
      </c>
      <c r="O58" s="110">
        <v>2.800382626537091E-3</v>
      </c>
      <c r="P58" s="110">
        <v>0.46534653465346532</v>
      </c>
    </row>
    <row r="59" spans="2:16" ht="22.7" customHeight="1" x14ac:dyDescent="0.25">
      <c r="B59" s="20">
        <v>5</v>
      </c>
      <c r="C59" s="21" t="s">
        <v>38</v>
      </c>
      <c r="D59" s="107">
        <v>621</v>
      </c>
      <c r="E59" s="108">
        <v>9.2852870813397131E-2</v>
      </c>
      <c r="F59" s="107">
        <v>697</v>
      </c>
      <c r="G59" s="108">
        <v>0.13245914101102244</v>
      </c>
      <c r="H59" s="108">
        <v>-0.10903873744619796</v>
      </c>
      <c r="I59" s="30"/>
      <c r="J59" s="20">
        <v>5</v>
      </c>
      <c r="K59" s="21" t="s">
        <v>235</v>
      </c>
      <c r="L59" s="107">
        <v>234</v>
      </c>
      <c r="M59" s="108">
        <v>2.6977484176667933E-3</v>
      </c>
      <c r="N59" s="107">
        <v>0</v>
      </c>
      <c r="O59" s="108">
        <v>0</v>
      </c>
      <c r="P59" s="108" t="s">
        <v>232</v>
      </c>
    </row>
    <row r="60" spans="2:16" ht="22.7" customHeight="1" x14ac:dyDescent="0.25">
      <c r="B60" s="22">
        <v>6</v>
      </c>
      <c r="C60" s="23" t="s">
        <v>61</v>
      </c>
      <c r="D60" s="109">
        <v>507</v>
      </c>
      <c r="E60" s="110">
        <v>7.5807416267942587E-2</v>
      </c>
      <c r="F60" s="109">
        <v>0</v>
      </c>
      <c r="G60" s="110">
        <v>0</v>
      </c>
      <c r="H60" s="110" t="s">
        <v>232</v>
      </c>
      <c r="I60" s="30"/>
      <c r="J60" s="22">
        <v>6</v>
      </c>
      <c r="K60" s="23" t="s">
        <v>161</v>
      </c>
      <c r="L60" s="109">
        <v>225</v>
      </c>
      <c r="M60" s="110">
        <v>2.5939888631411477E-3</v>
      </c>
      <c r="N60" s="109">
        <v>16</v>
      </c>
      <c r="O60" s="110">
        <v>2.2181248527026464E-4</v>
      </c>
      <c r="P60" s="110">
        <v>13.0625</v>
      </c>
    </row>
    <row r="61" spans="2:16" ht="22.7" customHeight="1" x14ac:dyDescent="0.25">
      <c r="B61" s="20">
        <v>7</v>
      </c>
      <c r="C61" s="21" t="s">
        <v>37</v>
      </c>
      <c r="D61" s="107">
        <v>301</v>
      </c>
      <c r="E61" s="108">
        <v>4.5005980861244022E-2</v>
      </c>
      <c r="F61" s="107">
        <v>199</v>
      </c>
      <c r="G61" s="108">
        <v>3.7818320030406687E-2</v>
      </c>
      <c r="H61" s="108">
        <v>0.51256281407035176</v>
      </c>
      <c r="I61" s="30"/>
      <c r="J61" s="20">
        <v>7</v>
      </c>
      <c r="K61" s="21" t="s">
        <v>190</v>
      </c>
      <c r="L61" s="107">
        <v>198</v>
      </c>
      <c r="M61" s="108">
        <v>2.2827101995642101E-3</v>
      </c>
      <c r="N61" s="107">
        <v>94</v>
      </c>
      <c r="O61" s="108">
        <v>1.3031483509628049E-3</v>
      </c>
      <c r="P61" s="108">
        <v>1.1063829787234041</v>
      </c>
    </row>
    <row r="62" spans="2:16" ht="22.7" customHeight="1" x14ac:dyDescent="0.25">
      <c r="B62" s="22">
        <v>8</v>
      </c>
      <c r="C62" s="23" t="s">
        <v>62</v>
      </c>
      <c r="D62" s="109">
        <v>273</v>
      </c>
      <c r="E62" s="110">
        <v>4.0819377990430623E-2</v>
      </c>
      <c r="F62" s="109">
        <v>225</v>
      </c>
      <c r="G62" s="110">
        <v>4.2759407069555305E-2</v>
      </c>
      <c r="H62" s="110">
        <v>0.21333333333333337</v>
      </c>
      <c r="I62" s="30"/>
      <c r="J62" s="22">
        <v>8</v>
      </c>
      <c r="K62" s="23" t="s">
        <v>237</v>
      </c>
      <c r="L62" s="109">
        <v>181</v>
      </c>
      <c r="M62" s="110">
        <v>2.0867199299046566E-3</v>
      </c>
      <c r="N62" s="109">
        <v>139</v>
      </c>
      <c r="O62" s="110">
        <v>1.9269959657854242E-3</v>
      </c>
      <c r="P62" s="110">
        <v>0.30215827338129486</v>
      </c>
    </row>
    <row r="63" spans="2:16" ht="22.7" customHeight="1" x14ac:dyDescent="0.25">
      <c r="B63" s="20">
        <v>9</v>
      </c>
      <c r="C63" s="21" t="s">
        <v>63</v>
      </c>
      <c r="D63" s="107">
        <v>219</v>
      </c>
      <c r="E63" s="108">
        <v>3.2745215311004786E-2</v>
      </c>
      <c r="F63" s="107">
        <v>390</v>
      </c>
      <c r="G63" s="108">
        <v>7.4116305587229189E-2</v>
      </c>
      <c r="H63" s="108">
        <v>-0.43846153846153846</v>
      </c>
      <c r="I63" s="30"/>
      <c r="J63" s="20">
        <v>9</v>
      </c>
      <c r="K63" s="21" t="s">
        <v>236</v>
      </c>
      <c r="L63" s="107">
        <v>172</v>
      </c>
      <c r="M63" s="108">
        <v>1.9829603753790106E-3</v>
      </c>
      <c r="N63" s="107">
        <v>142</v>
      </c>
      <c r="O63" s="108">
        <v>1.9685858067735986E-3</v>
      </c>
      <c r="P63" s="108">
        <v>0.21126760563380276</v>
      </c>
    </row>
    <row r="64" spans="2:16" ht="22.7" customHeight="1" x14ac:dyDescent="0.25">
      <c r="B64" s="22">
        <v>10</v>
      </c>
      <c r="C64" s="23" t="s">
        <v>40</v>
      </c>
      <c r="D64" s="109">
        <v>207</v>
      </c>
      <c r="E64" s="110">
        <v>3.0950956937799042E-2</v>
      </c>
      <c r="F64" s="109">
        <v>106</v>
      </c>
      <c r="G64" s="110">
        <v>2.0144431774990496E-2</v>
      </c>
      <c r="H64" s="110">
        <v>0.95283018867924518</v>
      </c>
      <c r="I64" s="30"/>
      <c r="J64" s="22">
        <v>10</v>
      </c>
      <c r="K64" s="23" t="s">
        <v>168</v>
      </c>
      <c r="L64" s="109">
        <v>152</v>
      </c>
      <c r="M64" s="110">
        <v>1.7523835875442419E-3</v>
      </c>
      <c r="N64" s="109">
        <v>219</v>
      </c>
      <c r="O64" s="110">
        <v>3.0360583921367475E-3</v>
      </c>
      <c r="P64" s="110">
        <v>-0.30593607305936077</v>
      </c>
    </row>
    <row r="65" spans="2:16" ht="22.7" customHeight="1" x14ac:dyDescent="0.25">
      <c r="B65" s="139" t="s">
        <v>43</v>
      </c>
      <c r="C65" s="139"/>
      <c r="D65" s="111">
        <f>SUM(D55:D64)</f>
        <v>5282</v>
      </c>
      <c r="E65" s="112">
        <f t="shared" ref="E65:E66" si="8">D65/$D$67</f>
        <v>0.78977272727272729</v>
      </c>
      <c r="F65" s="122">
        <f>SUM(F55:F64)</f>
        <v>3442</v>
      </c>
      <c r="G65" s="112">
        <f t="shared" ref="G65:G66" si="9">F65/$F$67</f>
        <v>0.65412390725959713</v>
      </c>
      <c r="H65" s="112">
        <f t="shared" ref="H65:H66" si="10">IFERROR(D65/F65-1,"")</f>
        <v>0.5345729227193492</v>
      </c>
      <c r="J65" s="139" t="s">
        <v>57</v>
      </c>
      <c r="K65" s="139"/>
      <c r="L65" s="122">
        <f>SUM(L55:L64)</f>
        <v>3197</v>
      </c>
      <c r="M65" s="112">
        <f t="shared" ref="M65:M66" si="11">L65/$L$44</f>
        <v>3.685769953538777E-2</v>
      </c>
      <c r="N65" s="122">
        <f>SUM(N55:N64)</f>
        <v>1280</v>
      </c>
      <c r="O65" s="112">
        <f t="shared" ref="O65:O66" si="12">N65/$N$44</f>
        <v>1.7744998821621172E-2</v>
      </c>
      <c r="P65" s="112">
        <f t="shared" ref="P65:P66" si="13">IFERROR(L65/N65-1,"")</f>
        <v>1.4976562499999999</v>
      </c>
    </row>
    <row r="66" spans="2:16" ht="22.7" customHeight="1" x14ac:dyDescent="0.25">
      <c r="B66" s="139" t="s">
        <v>45</v>
      </c>
      <c r="C66" s="139"/>
      <c r="D66" s="111">
        <f>D67-D65</f>
        <v>1406</v>
      </c>
      <c r="E66" s="112">
        <f t="shared" si="8"/>
        <v>0.21022727272727273</v>
      </c>
      <c r="F66" s="122">
        <f>F67-F65</f>
        <v>1820</v>
      </c>
      <c r="G66" s="112">
        <f t="shared" si="9"/>
        <v>0.34587609274040287</v>
      </c>
      <c r="H66" s="112">
        <f t="shared" si="10"/>
        <v>-0.22747252747252744</v>
      </c>
      <c r="J66" s="139" t="s">
        <v>58</v>
      </c>
      <c r="K66" s="139"/>
      <c r="L66" s="122">
        <f>L67-L65</f>
        <v>3491</v>
      </c>
      <c r="M66" s="112">
        <f t="shared" si="11"/>
        <v>4.0247178316558871E-2</v>
      </c>
      <c r="N66" s="122">
        <f>N67-N65</f>
        <v>3982</v>
      </c>
      <c r="O66" s="112">
        <f t="shared" si="12"/>
        <v>5.5203582271637117E-2</v>
      </c>
      <c r="P66" s="112">
        <f t="shared" si="13"/>
        <v>-0.12330487192365647</v>
      </c>
    </row>
    <row r="67" spans="2:16" ht="22.7" customHeight="1" x14ac:dyDescent="0.25">
      <c r="B67" s="140" t="s">
        <v>47</v>
      </c>
      <c r="C67" s="140"/>
      <c r="D67" s="113">
        <v>6688</v>
      </c>
      <c r="E67" s="118">
        <v>1</v>
      </c>
      <c r="F67" s="123">
        <v>5262</v>
      </c>
      <c r="G67" s="118">
        <v>1</v>
      </c>
      <c r="H67" s="119">
        <v>0.27099961991638155</v>
      </c>
      <c r="J67" s="140" t="s">
        <v>47</v>
      </c>
      <c r="K67" s="140"/>
      <c r="L67" s="123">
        <v>6688</v>
      </c>
      <c r="M67" s="118">
        <v>1</v>
      </c>
      <c r="N67" s="123">
        <v>5262</v>
      </c>
      <c r="O67" s="118">
        <v>1</v>
      </c>
      <c r="P67" s="119">
        <v>0.27099961991638155</v>
      </c>
    </row>
    <row r="68" spans="2:16" x14ac:dyDescent="0.25">
      <c r="B68" s="27" t="s">
        <v>48</v>
      </c>
      <c r="J68" s="27" t="s">
        <v>48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3:H7 H26:H30 H49:H53 H9:H24 P4:P7 P9:P22 P27:P30 H55:H70 P50:P53 H90:H1048576 P55:P68 P32:P45 H32:H47">
    <cfRule type="cellIs" dxfId="87" priority="2" operator="lessThan">
      <formula>0</formula>
    </cfRule>
  </conditionalFormatting>
  <conditionalFormatting sqref="H1">
    <cfRule type="cellIs" dxfId="86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0" x14ac:dyDescent="0.4">
      <c r="B2" s="141" t="s">
        <v>65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4" spans="2:16" ht="15.75" x14ac:dyDescent="0.25">
      <c r="B4" s="142" t="s">
        <v>244</v>
      </c>
      <c r="C4" s="142"/>
      <c r="D4" s="142"/>
      <c r="E4" s="142"/>
      <c r="F4" s="142"/>
      <c r="G4" s="142"/>
      <c r="H4" s="142"/>
      <c r="I4" s="31"/>
      <c r="J4" s="142" t="s">
        <v>245</v>
      </c>
      <c r="K4" s="142"/>
      <c r="L4" s="142"/>
      <c r="M4" s="142"/>
      <c r="N4" s="142"/>
      <c r="O4" s="142"/>
      <c r="P4" s="142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3" t="s">
        <v>27</v>
      </c>
      <c r="C6" s="143" t="s">
        <v>28</v>
      </c>
      <c r="D6" s="144" t="str">
        <f>'SOsobowe - rankingi'!D6</f>
        <v>Rok narastająco Styczeń - Czerwiec</v>
      </c>
      <c r="E6" s="144"/>
      <c r="F6" s="144"/>
      <c r="G6" s="144"/>
      <c r="H6" s="144"/>
      <c r="I6" s="32"/>
      <c r="J6" s="143" t="s">
        <v>27</v>
      </c>
      <c r="K6" s="143" t="s">
        <v>29</v>
      </c>
      <c r="L6" s="144" t="str">
        <f>D6</f>
        <v>Rok narastająco Styczeń - Czerwiec</v>
      </c>
      <c r="M6" s="144"/>
      <c r="N6" s="144"/>
      <c r="O6" s="144"/>
      <c r="P6" s="144"/>
    </row>
    <row r="7" spans="2:16" ht="20.100000000000001" customHeight="1" x14ac:dyDescent="0.25">
      <c r="B7" s="143"/>
      <c r="C7" s="143"/>
      <c r="D7" s="145">
        <f>'SOsobowe - rankingi'!D7</f>
        <v>2023</v>
      </c>
      <c r="E7" s="145"/>
      <c r="F7" s="145">
        <f>'SOsobowe - rankingi'!F7</f>
        <v>2022</v>
      </c>
      <c r="G7" s="145"/>
      <c r="H7" s="143" t="s">
        <v>66</v>
      </c>
      <c r="I7" s="32"/>
      <c r="J7" s="143"/>
      <c r="K7" s="143"/>
      <c r="L7" s="145">
        <f>D7</f>
        <v>2023</v>
      </c>
      <c r="M7" s="145"/>
      <c r="N7" s="145">
        <f>F7</f>
        <v>2022</v>
      </c>
      <c r="O7" s="145"/>
      <c r="P7" s="143" t="s">
        <v>66</v>
      </c>
    </row>
    <row r="8" spans="2:16" ht="20.100000000000001" customHeight="1" x14ac:dyDescent="0.25">
      <c r="B8" s="143"/>
      <c r="C8" s="143"/>
      <c r="D8" s="33" t="s">
        <v>31</v>
      </c>
      <c r="E8" s="29" t="s">
        <v>32</v>
      </c>
      <c r="F8" s="28" t="s">
        <v>31</v>
      </c>
      <c r="G8" s="29" t="s">
        <v>32</v>
      </c>
      <c r="H8" s="143"/>
      <c r="I8" s="32"/>
      <c r="J8" s="143"/>
      <c r="K8" s="143"/>
      <c r="L8" s="28" t="s">
        <v>31</v>
      </c>
      <c r="M8" s="29" t="s">
        <v>32</v>
      </c>
      <c r="N8" s="28" t="s">
        <v>31</v>
      </c>
      <c r="O8" s="29" t="s">
        <v>32</v>
      </c>
      <c r="P8" s="143"/>
    </row>
    <row r="9" spans="2:16" ht="22.7" customHeight="1" x14ac:dyDescent="0.25">
      <c r="B9" s="20">
        <v>1</v>
      </c>
      <c r="C9" s="21" t="s">
        <v>67</v>
      </c>
      <c r="D9" s="107">
        <v>455</v>
      </c>
      <c r="E9" s="108">
        <v>0.38396624472573837</v>
      </c>
      <c r="F9" s="107">
        <v>6</v>
      </c>
      <c r="G9" s="108">
        <v>1.2345679012345678E-2</v>
      </c>
      <c r="H9" s="108">
        <v>74.833333333333329</v>
      </c>
      <c r="J9" s="20">
        <v>1</v>
      </c>
      <c r="K9" s="21" t="s">
        <v>213</v>
      </c>
      <c r="L9" s="107">
        <v>455</v>
      </c>
      <c r="M9" s="108">
        <v>0.38396624472573837</v>
      </c>
      <c r="N9" s="107">
        <v>6</v>
      </c>
      <c r="O9" s="108">
        <v>1.2345679012345678E-2</v>
      </c>
      <c r="P9" s="108">
        <v>74.833333333333329</v>
      </c>
    </row>
    <row r="10" spans="2:16" ht="22.7" customHeight="1" x14ac:dyDescent="0.25">
      <c r="B10" s="22">
        <v>2</v>
      </c>
      <c r="C10" s="23" t="s">
        <v>36</v>
      </c>
      <c r="D10" s="109">
        <v>192</v>
      </c>
      <c r="E10" s="110">
        <v>0.16202531645569621</v>
      </c>
      <c r="F10" s="109">
        <v>105</v>
      </c>
      <c r="G10" s="110">
        <v>0.21604938271604937</v>
      </c>
      <c r="H10" s="110">
        <v>0.82857142857142851</v>
      </c>
      <c r="J10" s="22">
        <v>2</v>
      </c>
      <c r="K10" s="23" t="s">
        <v>211</v>
      </c>
      <c r="L10" s="109">
        <v>132</v>
      </c>
      <c r="M10" s="110">
        <v>0.11139240506329114</v>
      </c>
      <c r="N10" s="109">
        <v>87</v>
      </c>
      <c r="O10" s="110">
        <v>0.17901234567901234</v>
      </c>
      <c r="P10" s="110">
        <v>0.51724137931034475</v>
      </c>
    </row>
    <row r="11" spans="2:16" ht="22.7" customHeight="1" x14ac:dyDescent="0.25">
      <c r="B11" s="20">
        <v>3</v>
      </c>
      <c r="C11" s="21" t="s">
        <v>68</v>
      </c>
      <c r="D11" s="107">
        <v>116</v>
      </c>
      <c r="E11" s="108">
        <v>9.7890295358649793E-2</v>
      </c>
      <c r="F11" s="107">
        <v>33</v>
      </c>
      <c r="G11" s="108">
        <v>6.7901234567901231E-2</v>
      </c>
      <c r="H11" s="108">
        <v>2.5151515151515151</v>
      </c>
      <c r="J11" s="20">
        <v>3</v>
      </c>
      <c r="K11" s="21" t="s">
        <v>239</v>
      </c>
      <c r="L11" s="107">
        <v>78</v>
      </c>
      <c r="M11" s="108">
        <v>6.5822784810126586E-2</v>
      </c>
      <c r="N11" s="107">
        <v>19</v>
      </c>
      <c r="O11" s="108">
        <v>3.9094650205761319E-2</v>
      </c>
      <c r="P11" s="108">
        <v>3.1052631578947372</v>
      </c>
    </row>
    <row r="12" spans="2:16" ht="22.7" customHeight="1" x14ac:dyDescent="0.25">
      <c r="B12" s="22">
        <v>4</v>
      </c>
      <c r="C12" s="23" t="s">
        <v>35</v>
      </c>
      <c r="D12" s="109">
        <v>76</v>
      </c>
      <c r="E12" s="110">
        <v>6.4135021097046413E-2</v>
      </c>
      <c r="F12" s="109">
        <v>2</v>
      </c>
      <c r="G12" s="110">
        <v>4.11522633744856E-3</v>
      </c>
      <c r="H12" s="110">
        <v>37</v>
      </c>
      <c r="J12" s="22">
        <v>4</v>
      </c>
      <c r="K12" s="23" t="s">
        <v>238</v>
      </c>
      <c r="L12" s="109">
        <v>74</v>
      </c>
      <c r="M12" s="110">
        <v>6.2447257383966247E-2</v>
      </c>
      <c r="N12" s="109">
        <v>0</v>
      </c>
      <c r="O12" s="110">
        <v>0</v>
      </c>
      <c r="P12" s="110" t="s">
        <v>232</v>
      </c>
    </row>
    <row r="13" spans="2:16" ht="22.7" customHeight="1" x14ac:dyDescent="0.25">
      <c r="B13" s="20">
        <v>5</v>
      </c>
      <c r="C13" s="21" t="s">
        <v>64</v>
      </c>
      <c r="D13" s="107">
        <v>72</v>
      </c>
      <c r="E13" s="108">
        <v>6.0759493670886074E-2</v>
      </c>
      <c r="F13" s="107">
        <v>15</v>
      </c>
      <c r="G13" s="108">
        <v>3.0864197530864196E-2</v>
      </c>
      <c r="H13" s="108">
        <v>3.8</v>
      </c>
      <c r="J13" s="20">
        <v>5</v>
      </c>
      <c r="K13" s="21" t="s">
        <v>240</v>
      </c>
      <c r="L13" s="107">
        <v>60</v>
      </c>
      <c r="M13" s="108">
        <v>5.0632911392405063E-2</v>
      </c>
      <c r="N13" s="107">
        <v>18</v>
      </c>
      <c r="O13" s="108">
        <v>3.7037037037037035E-2</v>
      </c>
      <c r="P13" s="108">
        <v>2.3333333333333335</v>
      </c>
    </row>
    <row r="14" spans="2:16" ht="22.7" customHeight="1" x14ac:dyDescent="0.25">
      <c r="B14" s="22">
        <v>6</v>
      </c>
      <c r="C14" s="23" t="s">
        <v>52</v>
      </c>
      <c r="D14" s="109">
        <v>64</v>
      </c>
      <c r="E14" s="110">
        <v>5.4008438818565402E-2</v>
      </c>
      <c r="F14" s="109">
        <v>9</v>
      </c>
      <c r="G14" s="110">
        <v>1.8518518518518517E-2</v>
      </c>
      <c r="H14" s="110">
        <v>6.1111111111111107</v>
      </c>
      <c r="J14" s="22">
        <v>6</v>
      </c>
      <c r="K14" s="23" t="s">
        <v>215</v>
      </c>
      <c r="L14" s="109">
        <v>46</v>
      </c>
      <c r="M14" s="110">
        <v>3.8818565400843885E-2</v>
      </c>
      <c r="N14" s="109">
        <v>0</v>
      </c>
      <c r="O14" s="110">
        <v>0</v>
      </c>
      <c r="P14" s="110" t="s">
        <v>232</v>
      </c>
    </row>
    <row r="15" spans="2:16" ht="22.7" customHeight="1" x14ac:dyDescent="0.25">
      <c r="B15" s="20">
        <v>7</v>
      </c>
      <c r="C15" s="21" t="s">
        <v>69</v>
      </c>
      <c r="D15" s="107">
        <v>57</v>
      </c>
      <c r="E15" s="108">
        <v>4.810126582278481E-2</v>
      </c>
      <c r="F15" s="107">
        <v>0</v>
      </c>
      <c r="G15" s="108">
        <v>0</v>
      </c>
      <c r="H15" s="108" t="s">
        <v>232</v>
      </c>
      <c r="J15" s="20">
        <v>7</v>
      </c>
      <c r="K15" s="21" t="s">
        <v>254</v>
      </c>
      <c r="L15" s="107">
        <v>37</v>
      </c>
      <c r="M15" s="108">
        <v>3.1223628691983123E-2</v>
      </c>
      <c r="N15" s="107">
        <v>4</v>
      </c>
      <c r="O15" s="108">
        <v>8.23045267489712E-3</v>
      </c>
      <c r="P15" s="108">
        <v>8.25</v>
      </c>
    </row>
    <row r="16" spans="2:16" ht="22.7" customHeight="1" x14ac:dyDescent="0.25">
      <c r="B16" s="22">
        <v>8</v>
      </c>
      <c r="C16" s="23" t="s">
        <v>70</v>
      </c>
      <c r="D16" s="109">
        <v>45</v>
      </c>
      <c r="E16" s="110">
        <v>3.7974683544303799E-2</v>
      </c>
      <c r="F16" s="109">
        <v>170</v>
      </c>
      <c r="G16" s="110">
        <v>0.34979423868312759</v>
      </c>
      <c r="H16" s="110">
        <v>-0.73529411764705888</v>
      </c>
      <c r="J16" s="22">
        <v>8</v>
      </c>
      <c r="K16" s="23" t="s">
        <v>241</v>
      </c>
      <c r="L16" s="109">
        <v>34</v>
      </c>
      <c r="M16" s="110">
        <v>2.8691983122362871E-2</v>
      </c>
      <c r="N16" s="109">
        <v>10</v>
      </c>
      <c r="O16" s="110">
        <v>2.0576131687242798E-2</v>
      </c>
      <c r="P16" s="110">
        <v>2.4</v>
      </c>
    </row>
    <row r="17" spans="2:16" ht="22.7" customHeight="1" x14ac:dyDescent="0.25">
      <c r="B17" s="20">
        <v>9</v>
      </c>
      <c r="C17" s="21" t="s">
        <v>42</v>
      </c>
      <c r="D17" s="107">
        <v>34</v>
      </c>
      <c r="E17" s="108">
        <v>2.8691983122362871E-2</v>
      </c>
      <c r="F17" s="107">
        <v>23</v>
      </c>
      <c r="G17" s="108">
        <v>4.7325102880658436E-2</v>
      </c>
      <c r="H17" s="108">
        <v>0.47826086956521729</v>
      </c>
      <c r="J17" s="20">
        <v>9</v>
      </c>
      <c r="K17" s="21" t="s">
        <v>242</v>
      </c>
      <c r="L17" s="107">
        <v>29</v>
      </c>
      <c r="M17" s="108">
        <v>2.4472573839662448E-2</v>
      </c>
      <c r="N17" s="107">
        <v>12</v>
      </c>
      <c r="O17" s="108">
        <v>2.4691358024691357E-2</v>
      </c>
      <c r="P17" s="108">
        <v>1.4166666666666665</v>
      </c>
    </row>
    <row r="18" spans="2:16" ht="22.7" customHeight="1" x14ac:dyDescent="0.25">
      <c r="B18" s="22">
        <v>10</v>
      </c>
      <c r="C18" s="23" t="s">
        <v>41</v>
      </c>
      <c r="D18" s="109">
        <v>23</v>
      </c>
      <c r="E18" s="110">
        <v>1.9409282700421943E-2</v>
      </c>
      <c r="F18" s="109">
        <v>42</v>
      </c>
      <c r="G18" s="110">
        <v>8.6419753086419748E-2</v>
      </c>
      <c r="H18" s="110">
        <v>-0.45238095238095233</v>
      </c>
      <c r="J18" s="22">
        <v>10</v>
      </c>
      <c r="K18" s="23" t="s">
        <v>255</v>
      </c>
      <c r="L18" s="109">
        <v>26</v>
      </c>
      <c r="M18" s="110">
        <v>2.1940928270042195E-2</v>
      </c>
      <c r="N18" s="109">
        <v>0</v>
      </c>
      <c r="O18" s="110">
        <v>0</v>
      </c>
      <c r="P18" s="110" t="s">
        <v>232</v>
      </c>
    </row>
    <row r="19" spans="2:16" ht="22.7" customHeight="1" x14ac:dyDescent="0.25">
      <c r="B19" s="139" t="s">
        <v>57</v>
      </c>
      <c r="C19" s="139"/>
      <c r="D19" s="122">
        <f>SUM(D9:D18)</f>
        <v>1134</v>
      </c>
      <c r="E19" s="112">
        <f>D19/D21</f>
        <v>0.95696202531645569</v>
      </c>
      <c r="F19" s="122">
        <f>SUM(F9:F18)</f>
        <v>405</v>
      </c>
      <c r="G19" s="112">
        <f>F19/F21</f>
        <v>0.83333333333333337</v>
      </c>
      <c r="H19" s="112">
        <f t="shared" ref="H19:H20" si="0">IFERROR(D19/F19-1,"")</f>
        <v>1.7999999999999998</v>
      </c>
      <c r="J19" s="139" t="s">
        <v>43</v>
      </c>
      <c r="K19" s="139"/>
      <c r="L19" s="122">
        <f>SUM(L9:L18)</f>
        <v>971</v>
      </c>
      <c r="M19" s="112">
        <f>L19/L21</f>
        <v>0.8194092827004219</v>
      </c>
      <c r="N19" s="122">
        <f>SUM(N9:N18)</f>
        <v>156</v>
      </c>
      <c r="O19" s="112">
        <f>N19/N21</f>
        <v>0.32098765432098764</v>
      </c>
      <c r="P19" s="112">
        <f t="shared" ref="P19:P20" si="1">IFERROR(L19/N19-1,"")</f>
        <v>5.2243589743589745</v>
      </c>
    </row>
    <row r="20" spans="2:16" ht="22.7" customHeight="1" x14ac:dyDescent="0.25">
      <c r="B20" s="139" t="s">
        <v>58</v>
      </c>
      <c r="C20" s="139"/>
      <c r="D20" s="122">
        <f>D21-D19</f>
        <v>51</v>
      </c>
      <c r="E20" s="112">
        <f>D20/$D$21</f>
        <v>4.3037974683544304E-2</v>
      </c>
      <c r="F20" s="122">
        <f>F21-F19</f>
        <v>81</v>
      </c>
      <c r="G20" s="112">
        <f>F20/F21</f>
        <v>0.16666666666666666</v>
      </c>
      <c r="H20" s="112">
        <f t="shared" si="0"/>
        <v>-0.37037037037037035</v>
      </c>
      <c r="J20" s="139" t="s">
        <v>45</v>
      </c>
      <c r="K20" s="139"/>
      <c r="L20" s="122">
        <f>L21-L19</f>
        <v>214</v>
      </c>
      <c r="M20" s="112">
        <f>L20/L21</f>
        <v>0.18059071729957807</v>
      </c>
      <c r="N20" s="122">
        <f>N21-N19</f>
        <v>330</v>
      </c>
      <c r="O20" s="112">
        <f>N20/N21</f>
        <v>0.67901234567901236</v>
      </c>
      <c r="P20" s="112">
        <f t="shared" si="1"/>
        <v>-0.35151515151515156</v>
      </c>
    </row>
    <row r="21" spans="2:16" ht="22.7" customHeight="1" x14ac:dyDescent="0.25">
      <c r="B21" s="140" t="s">
        <v>47</v>
      </c>
      <c r="C21" s="140"/>
      <c r="D21" s="123">
        <v>1185</v>
      </c>
      <c r="E21" s="118">
        <v>1</v>
      </c>
      <c r="F21" s="123">
        <v>486</v>
      </c>
      <c r="G21" s="118">
        <v>1</v>
      </c>
      <c r="H21" s="119">
        <v>1.4382716049382718</v>
      </c>
      <c r="J21" s="140" t="s">
        <v>47</v>
      </c>
      <c r="K21" s="140"/>
      <c r="L21" s="123">
        <v>1185</v>
      </c>
      <c r="M21" s="118">
        <v>1</v>
      </c>
      <c r="N21" s="123">
        <v>486</v>
      </c>
      <c r="O21" s="118">
        <v>1</v>
      </c>
      <c r="P21" s="119">
        <v>1.4382716049382718</v>
      </c>
    </row>
    <row r="22" spans="2:16" x14ac:dyDescent="0.25">
      <c r="B22" s="27" t="s">
        <v>48</v>
      </c>
      <c r="J22" s="34" t="s">
        <v>48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3:H5 H22:H24 P4:P5 H44:H1048576 P22">
    <cfRule type="cellIs" dxfId="85" priority="2" operator="lessThan">
      <formula>0</formula>
    </cfRule>
  </conditionalFormatting>
  <conditionalFormatting sqref="H1">
    <cfRule type="cellIs" dxfId="84" priority="3" operator="lessThan">
      <formula>0</formula>
    </cfRule>
  </conditionalFormatting>
  <conditionalFormatting sqref="H6:H7">
    <cfRule type="cellIs" dxfId="83" priority="4" operator="lessThan">
      <formula>0</formula>
    </cfRule>
  </conditionalFormatting>
  <conditionalFormatting sqref="P6:P7">
    <cfRule type="cellIs" dxfId="82" priority="5" operator="lessThan">
      <formula>0</formula>
    </cfRule>
  </conditionalFormatting>
  <conditionalFormatting sqref="P9:P21">
    <cfRule type="cellIs" dxfId="81" priority="6" operator="lessThan">
      <formula>0</formula>
    </cfRule>
  </conditionalFormatting>
  <conditionalFormatting sqref="H9:H21">
    <cfRule type="cellIs" dxfId="80" priority="7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0" x14ac:dyDescent="0.4">
      <c r="B2" s="154" t="s">
        <v>65</v>
      </c>
      <c r="C2" s="154"/>
      <c r="D2" s="154"/>
      <c r="E2" s="154"/>
      <c r="F2" s="154"/>
      <c r="G2" s="154"/>
      <c r="H2" s="154"/>
    </row>
    <row r="4" spans="2:8" ht="15.75" x14ac:dyDescent="0.25">
      <c r="B4" s="142" t="s">
        <v>71</v>
      </c>
      <c r="C4" s="142"/>
      <c r="D4" s="142"/>
      <c r="E4" s="142"/>
      <c r="F4" s="142"/>
      <c r="G4" s="142"/>
      <c r="H4" s="142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3" t="s">
        <v>27</v>
      </c>
      <c r="C6" s="143" t="s">
        <v>28</v>
      </c>
      <c r="D6" s="144" t="str">
        <f>'SOsobowe - rankingi'!D6</f>
        <v>Rok narastająco Styczeń - Czerwiec</v>
      </c>
      <c r="E6" s="144"/>
      <c r="F6" s="144"/>
      <c r="G6" s="144"/>
      <c r="H6" s="144"/>
    </row>
    <row r="7" spans="2:8" ht="20.100000000000001" customHeight="1" x14ac:dyDescent="0.25">
      <c r="B7" s="143"/>
      <c r="C7" s="143"/>
      <c r="D7" s="145">
        <f>'SOsobowe - rankingi'!D7</f>
        <v>2023</v>
      </c>
      <c r="E7" s="145"/>
      <c r="F7" s="145">
        <f>'SOsobowe - rankingi'!F7</f>
        <v>2022</v>
      </c>
      <c r="G7" s="145"/>
      <c r="H7" s="143" t="s">
        <v>2</v>
      </c>
    </row>
    <row r="8" spans="2:8" ht="20.100000000000001" customHeight="1" x14ac:dyDescent="0.25">
      <c r="B8" s="143"/>
      <c r="C8" s="143"/>
      <c r="D8" s="28" t="s">
        <v>31</v>
      </c>
      <c r="E8" s="29" t="s">
        <v>32</v>
      </c>
      <c r="F8" s="28" t="s">
        <v>31</v>
      </c>
      <c r="G8" s="29" t="s">
        <v>32</v>
      </c>
      <c r="H8" s="143"/>
    </row>
    <row r="9" spans="2:8" ht="22.7" customHeight="1" x14ac:dyDescent="0.25">
      <c r="B9" s="20">
        <v>1</v>
      </c>
      <c r="C9" s="21" t="s">
        <v>72</v>
      </c>
      <c r="D9" s="107">
        <v>52</v>
      </c>
      <c r="E9" s="108">
        <v>0.17993079584775087</v>
      </c>
      <c r="F9" s="107">
        <v>10</v>
      </c>
      <c r="G9" s="108">
        <v>3.048780487804878E-2</v>
      </c>
      <c r="H9" s="108">
        <v>4.2</v>
      </c>
    </row>
    <row r="10" spans="2:8" ht="22.7" customHeight="1" x14ac:dyDescent="0.25">
      <c r="B10" s="35">
        <v>2</v>
      </c>
      <c r="C10" s="36" t="s">
        <v>38</v>
      </c>
      <c r="D10" s="124">
        <v>47</v>
      </c>
      <c r="E10" s="125">
        <v>0.16262975778546712</v>
      </c>
      <c r="F10" s="124">
        <v>24</v>
      </c>
      <c r="G10" s="125">
        <v>7.3170731707317069E-2</v>
      </c>
      <c r="H10" s="125">
        <v>0.95833333333333326</v>
      </c>
    </row>
    <row r="11" spans="2:8" ht="22.7" customHeight="1" x14ac:dyDescent="0.25">
      <c r="B11" s="20">
        <v>3</v>
      </c>
      <c r="C11" s="21" t="s">
        <v>73</v>
      </c>
      <c r="D11" s="107">
        <v>39</v>
      </c>
      <c r="E11" s="108">
        <v>0.13494809688581316</v>
      </c>
      <c r="F11" s="107">
        <v>50</v>
      </c>
      <c r="G11" s="108">
        <v>0.1524390243902439</v>
      </c>
      <c r="H11" s="108">
        <v>-0.21999999999999997</v>
      </c>
    </row>
    <row r="12" spans="2:8" ht="22.7" customHeight="1" x14ac:dyDescent="0.25">
      <c r="B12" s="35">
        <v>4</v>
      </c>
      <c r="C12" s="36" t="s">
        <v>243</v>
      </c>
      <c r="D12" s="124">
        <v>37</v>
      </c>
      <c r="E12" s="125">
        <v>0.12802768166089964</v>
      </c>
      <c r="F12" s="124">
        <v>55</v>
      </c>
      <c r="G12" s="125">
        <v>0.1676829268292683</v>
      </c>
      <c r="H12" s="125">
        <v>-0.32727272727272727</v>
      </c>
    </row>
    <row r="13" spans="2:8" ht="22.7" customHeight="1" x14ac:dyDescent="0.25">
      <c r="B13" s="20">
        <v>5</v>
      </c>
      <c r="C13" s="21" t="s">
        <v>74</v>
      </c>
      <c r="D13" s="107">
        <v>23</v>
      </c>
      <c r="E13" s="108">
        <v>7.9584775086505188E-2</v>
      </c>
      <c r="F13" s="107">
        <v>42</v>
      </c>
      <c r="G13" s="108">
        <v>0.12804878048780488</v>
      </c>
      <c r="H13" s="108">
        <v>-0.45238095238095233</v>
      </c>
    </row>
    <row r="14" spans="2:8" ht="22.7" customHeight="1" x14ac:dyDescent="0.25">
      <c r="B14" s="153" t="s">
        <v>75</v>
      </c>
      <c r="C14" s="153"/>
      <c r="D14" s="122">
        <f>SUM(D9:D13)</f>
        <v>198</v>
      </c>
      <c r="E14" s="112">
        <f>D14/D16</f>
        <v>0.68512110726643594</v>
      </c>
      <c r="F14" s="122">
        <f>SUM(F9:F13)</f>
        <v>181</v>
      </c>
      <c r="G14" s="112">
        <f>F14/F16</f>
        <v>0.55182926829268297</v>
      </c>
      <c r="H14" s="112">
        <f t="shared" ref="H14:H15" si="0">D14/F14-1</f>
        <v>9.3922651933701751E-2</v>
      </c>
    </row>
    <row r="15" spans="2:8" ht="22.7" customHeight="1" x14ac:dyDescent="0.25">
      <c r="B15" s="153" t="s">
        <v>76</v>
      </c>
      <c r="C15" s="153"/>
      <c r="D15" s="122">
        <f>D16-D14</f>
        <v>91</v>
      </c>
      <c r="E15" s="112">
        <f>D15/$D$16</f>
        <v>0.31487889273356401</v>
      </c>
      <c r="F15" s="122">
        <f>F16-F14</f>
        <v>147</v>
      </c>
      <c r="G15" s="112">
        <f>F15/F16</f>
        <v>0.44817073170731708</v>
      </c>
      <c r="H15" s="112">
        <f t="shared" si="0"/>
        <v>-0.38095238095238093</v>
      </c>
    </row>
    <row r="16" spans="2:8" ht="22.7" customHeight="1" x14ac:dyDescent="0.25">
      <c r="B16" s="140" t="s">
        <v>47</v>
      </c>
      <c r="C16" s="140"/>
      <c r="D16" s="123">
        <v>289</v>
      </c>
      <c r="E16" s="118">
        <v>1</v>
      </c>
      <c r="F16" s="123">
        <v>328</v>
      </c>
      <c r="G16" s="118">
        <v>1</v>
      </c>
      <c r="H16" s="119">
        <v>-0.11890243902439024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5 H17:H1048576">
    <cfRule type="cellIs" dxfId="79" priority="2" operator="lessThan">
      <formula>0</formula>
    </cfRule>
  </conditionalFormatting>
  <conditionalFormatting sqref="H6:H7">
    <cfRule type="cellIs" dxfId="78" priority="3" operator="lessThan">
      <formula>0</formula>
    </cfRule>
  </conditionalFormatting>
  <conditionalFormatting sqref="H9:H13">
    <cfRule type="cellIs" dxfId="77" priority="4" operator="lessThan">
      <formula>0</formula>
    </cfRule>
  </conditionalFormatting>
  <conditionalFormatting sqref="H14:H16">
    <cfRule type="cellIs" dxfId="76" priority="5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0" x14ac:dyDescent="0.4">
      <c r="B2" s="154" t="s">
        <v>65</v>
      </c>
      <c r="C2" s="154"/>
      <c r="D2" s="154"/>
      <c r="E2" s="154"/>
      <c r="F2" s="154"/>
      <c r="G2" s="154"/>
      <c r="H2" s="154"/>
    </row>
    <row r="4" spans="2:8" ht="15.75" x14ac:dyDescent="0.25">
      <c r="B4" s="142" t="s">
        <v>77</v>
      </c>
      <c r="C4" s="142"/>
      <c r="D4" s="142"/>
      <c r="E4" s="142"/>
      <c r="F4" s="142"/>
      <c r="G4" s="142"/>
      <c r="H4" s="142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6" t="s">
        <v>27</v>
      </c>
      <c r="C6" s="156" t="s">
        <v>28</v>
      </c>
      <c r="D6" s="157" t="str">
        <f>'SOsobowe - rankingi'!D6</f>
        <v>Rok narastająco Styczeń - Czerwiec</v>
      </c>
      <c r="E6" s="157"/>
      <c r="F6" s="157"/>
      <c r="G6" s="157"/>
      <c r="H6" s="157"/>
    </row>
    <row r="7" spans="2:8" ht="20.100000000000001" customHeight="1" x14ac:dyDescent="0.25">
      <c r="B7" s="156"/>
      <c r="C7" s="156"/>
      <c r="D7" s="158">
        <f>'SOsobowe - rankingi'!D7</f>
        <v>2023</v>
      </c>
      <c r="E7" s="158"/>
      <c r="F7" s="158">
        <f>'SOsobowe - rankingi'!F7</f>
        <v>2022</v>
      </c>
      <c r="G7" s="158"/>
      <c r="H7" s="156" t="s">
        <v>2</v>
      </c>
    </row>
    <row r="8" spans="2:8" ht="20.100000000000001" customHeight="1" x14ac:dyDescent="0.25">
      <c r="B8" s="156"/>
      <c r="C8" s="156"/>
      <c r="D8" s="28" t="s">
        <v>31</v>
      </c>
      <c r="E8" s="37" t="s">
        <v>32</v>
      </c>
      <c r="F8" s="28" t="s">
        <v>31</v>
      </c>
      <c r="G8" s="37" t="s">
        <v>32</v>
      </c>
      <c r="H8" s="156"/>
    </row>
    <row r="9" spans="2:8" ht="22.7" customHeight="1" x14ac:dyDescent="0.25">
      <c r="B9" s="20">
        <v>1</v>
      </c>
      <c r="C9" s="21" t="s">
        <v>72</v>
      </c>
      <c r="D9" s="107">
        <v>134</v>
      </c>
      <c r="E9" s="108">
        <v>0.12605832549388524</v>
      </c>
      <c r="F9" s="107">
        <v>103</v>
      </c>
      <c r="G9" s="108">
        <v>7.0115724982981617E-2</v>
      </c>
      <c r="H9" s="108">
        <v>0.30097087378640786</v>
      </c>
    </row>
    <row r="10" spans="2:8" ht="22.7" customHeight="1" x14ac:dyDescent="0.25">
      <c r="B10" s="35">
        <v>2</v>
      </c>
      <c r="C10" s="36" t="s">
        <v>74</v>
      </c>
      <c r="D10" s="124">
        <v>117</v>
      </c>
      <c r="E10" s="125">
        <v>0.11006585136406397</v>
      </c>
      <c r="F10" s="124">
        <v>242</v>
      </c>
      <c r="G10" s="125">
        <v>0.16473791695030632</v>
      </c>
      <c r="H10" s="125">
        <v>-0.51652892561983466</v>
      </c>
    </row>
    <row r="11" spans="2:8" ht="22.7" customHeight="1" x14ac:dyDescent="0.25">
      <c r="B11" s="20">
        <v>3</v>
      </c>
      <c r="C11" s="21" t="s">
        <v>78</v>
      </c>
      <c r="D11" s="107">
        <v>88</v>
      </c>
      <c r="E11" s="108">
        <v>8.2784571966133591E-2</v>
      </c>
      <c r="F11" s="107">
        <v>52</v>
      </c>
      <c r="G11" s="108">
        <v>3.5398230088495575E-2</v>
      </c>
      <c r="H11" s="108">
        <v>0.69230769230769229</v>
      </c>
    </row>
    <row r="12" spans="2:8" ht="22.7" customHeight="1" x14ac:dyDescent="0.25">
      <c r="B12" s="35">
        <v>4</v>
      </c>
      <c r="C12" s="36" t="s">
        <v>79</v>
      </c>
      <c r="D12" s="124">
        <v>76</v>
      </c>
      <c r="E12" s="125">
        <v>7.149576669802446E-2</v>
      </c>
      <c r="F12" s="124">
        <v>104</v>
      </c>
      <c r="G12" s="125">
        <v>7.0796460176991149E-2</v>
      </c>
      <c r="H12" s="125">
        <v>-0.26923076923076927</v>
      </c>
    </row>
    <row r="13" spans="2:8" ht="22.7" customHeight="1" x14ac:dyDescent="0.25">
      <c r="B13" s="20">
        <v>5</v>
      </c>
      <c r="C13" s="21" t="s">
        <v>73</v>
      </c>
      <c r="D13" s="107">
        <v>72</v>
      </c>
      <c r="E13" s="108">
        <v>6.7732831608654745E-2</v>
      </c>
      <c r="F13" s="107">
        <v>51</v>
      </c>
      <c r="G13" s="108">
        <v>3.4717494894486042E-2</v>
      </c>
      <c r="H13" s="108">
        <v>0.41176470588235303</v>
      </c>
    </row>
    <row r="14" spans="2:8" ht="22.7" customHeight="1" x14ac:dyDescent="0.25">
      <c r="B14" s="153" t="s">
        <v>75</v>
      </c>
      <c r="C14" s="153"/>
      <c r="D14" s="122">
        <f>SUM(D9:D13)</f>
        <v>487</v>
      </c>
      <c r="E14" s="112">
        <f>D14/D16</f>
        <v>0.45813734713076198</v>
      </c>
      <c r="F14" s="122">
        <f>SUM(F9:F13)</f>
        <v>552</v>
      </c>
      <c r="G14" s="112">
        <f>F14/F16</f>
        <v>0.37576582709326073</v>
      </c>
      <c r="H14" s="112">
        <f t="shared" ref="H14:H15" si="0">D14/F14-1</f>
        <v>-0.11775362318840576</v>
      </c>
    </row>
    <row r="15" spans="2:8" ht="22.7" customHeight="1" x14ac:dyDescent="0.25">
      <c r="B15" s="153" t="s">
        <v>76</v>
      </c>
      <c r="C15" s="153"/>
      <c r="D15" s="122">
        <f>D16-D14</f>
        <v>576</v>
      </c>
      <c r="E15" s="112">
        <f>D15/$D$16</f>
        <v>0.54186265286923796</v>
      </c>
      <c r="F15" s="122">
        <f>F16-F14</f>
        <v>917</v>
      </c>
      <c r="G15" s="112">
        <f>F15/F16</f>
        <v>0.62423417290673933</v>
      </c>
      <c r="H15" s="112">
        <f t="shared" si="0"/>
        <v>-0.3718647764449291</v>
      </c>
    </row>
    <row r="16" spans="2:8" ht="22.7" customHeight="1" x14ac:dyDescent="0.25">
      <c r="B16" s="155" t="s">
        <v>47</v>
      </c>
      <c r="C16" s="155"/>
      <c r="D16" s="123">
        <v>1063</v>
      </c>
      <c r="E16" s="126">
        <v>1</v>
      </c>
      <c r="F16" s="123">
        <v>1469</v>
      </c>
      <c r="G16" s="126">
        <v>1</v>
      </c>
      <c r="H16" s="127">
        <v>-0.2763784887678693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75" priority="2" operator="lessThan">
      <formula>0</formula>
    </cfRule>
  </conditionalFormatting>
  <conditionalFormatting sqref="H9:H13">
    <cfRule type="cellIs" dxfId="74" priority="3" operator="lessThan">
      <formula>0</formula>
    </cfRule>
  </conditionalFormatting>
  <conditionalFormatting sqref="H14:H16">
    <cfRule type="cellIs" dxfId="73" priority="4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80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81</v>
      </c>
    </row>
    <row r="3" spans="1:8" ht="14.45" customHeight="1" x14ac:dyDescent="0.25">
      <c r="A3" s="38"/>
      <c r="B3" s="159" t="s">
        <v>82</v>
      </c>
      <c r="C3" s="159"/>
      <c r="D3" s="159"/>
      <c r="E3" s="159"/>
      <c r="F3" s="159"/>
      <c r="G3" s="159"/>
      <c r="H3" s="159"/>
    </row>
    <row r="4" spans="1:8" x14ac:dyDescent="0.25">
      <c r="A4" s="38"/>
      <c r="B4" s="159"/>
      <c r="C4" s="159"/>
      <c r="D4" s="159"/>
      <c r="E4" s="159"/>
      <c r="F4" s="159"/>
      <c r="G4" s="159"/>
      <c r="H4" s="159"/>
    </row>
    <row r="5" spans="1:8" ht="21" customHeight="1" x14ac:dyDescent="0.25">
      <c r="A5" s="38"/>
      <c r="B5" s="160" t="s">
        <v>83</v>
      </c>
      <c r="C5" s="161" t="s">
        <v>84</v>
      </c>
      <c r="D5" s="161"/>
      <c r="E5" s="161" t="s">
        <v>85</v>
      </c>
      <c r="F5" s="161"/>
      <c r="G5" s="159" t="s">
        <v>1</v>
      </c>
      <c r="H5" s="159" t="s">
        <v>86</v>
      </c>
    </row>
    <row r="6" spans="1:8" ht="21" customHeight="1" x14ac:dyDescent="0.25">
      <c r="A6" s="38"/>
      <c r="B6" s="160"/>
      <c r="C6" s="41" t="s">
        <v>87</v>
      </c>
      <c r="D6" s="42" t="s">
        <v>88</v>
      </c>
      <c r="E6" s="41" t="s">
        <v>87</v>
      </c>
      <c r="F6" s="42" t="s">
        <v>88</v>
      </c>
      <c r="G6" s="159"/>
      <c r="H6" s="159"/>
    </row>
    <row r="7" spans="1:8" x14ac:dyDescent="0.25">
      <c r="A7" s="38"/>
      <c r="B7" s="43" t="s">
        <v>6</v>
      </c>
      <c r="C7" s="44" t="s">
        <v>89</v>
      </c>
      <c r="D7" s="45">
        <v>0.49744853070561301</v>
      </c>
      <c r="E7" s="44" t="s">
        <v>90</v>
      </c>
      <c r="F7" s="45">
        <v>0.45025893354718599</v>
      </c>
      <c r="G7" s="46">
        <v>6.4308681672025803E-2</v>
      </c>
      <c r="H7" s="47" t="s">
        <v>91</v>
      </c>
    </row>
    <row r="8" spans="1:8" x14ac:dyDescent="0.25">
      <c r="A8" s="38"/>
      <c r="B8" s="43" t="s">
        <v>7</v>
      </c>
      <c r="C8" s="48" t="s">
        <v>92</v>
      </c>
      <c r="D8" s="45">
        <v>8.9261433621806704E-2</v>
      </c>
      <c r="E8" s="44" t="s">
        <v>93</v>
      </c>
      <c r="F8" s="45">
        <v>9.1924807328974706E-2</v>
      </c>
      <c r="G8" s="49">
        <v>0.214285714285714</v>
      </c>
      <c r="H8" s="47" t="s">
        <v>94</v>
      </c>
    </row>
    <row r="9" spans="1:8" x14ac:dyDescent="0.25">
      <c r="A9" s="38"/>
      <c r="B9" s="43" t="s">
        <v>95</v>
      </c>
      <c r="C9" s="44" t="s">
        <v>96</v>
      </c>
      <c r="D9" s="45">
        <v>0.41329003567257999</v>
      </c>
      <c r="E9" s="44" t="s">
        <v>97</v>
      </c>
      <c r="F9" s="45">
        <v>0.45781625912384</v>
      </c>
      <c r="G9" s="49">
        <v>0.306201550387597</v>
      </c>
      <c r="H9" s="50" t="s">
        <v>98</v>
      </c>
    </row>
    <row r="10" spans="1:8" x14ac:dyDescent="0.25">
      <c r="A10" s="38"/>
      <c r="B10" s="51" t="s">
        <v>99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100</v>
      </c>
      <c r="C11" s="55" t="s">
        <v>101</v>
      </c>
      <c r="D11" s="45">
        <v>1.76123366339801E-2</v>
      </c>
      <c r="E11" s="55" t="s">
        <v>102</v>
      </c>
      <c r="F11" s="45">
        <v>2.96584251947099E-2</v>
      </c>
      <c r="G11" s="49">
        <v>1</v>
      </c>
      <c r="H11" s="50" t="s">
        <v>103</v>
      </c>
    </row>
    <row r="12" spans="1:8" x14ac:dyDescent="0.25">
      <c r="A12" s="38"/>
      <c r="B12" s="51" t="s">
        <v>104</v>
      </c>
      <c r="C12" s="55" t="s">
        <v>105</v>
      </c>
      <c r="D12" s="45">
        <v>2.5130772799257801E-2</v>
      </c>
      <c r="E12" s="55" t="s">
        <v>106</v>
      </c>
      <c r="F12" s="45">
        <v>2.3419553900314E-2</v>
      </c>
      <c r="G12" s="49">
        <v>6.25E-2</v>
      </c>
      <c r="H12" s="50" t="s">
        <v>107</v>
      </c>
    </row>
    <row r="13" spans="1:8" x14ac:dyDescent="0.25">
      <c r="A13" s="38"/>
      <c r="B13" s="51" t="s">
        <v>108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109</v>
      </c>
    </row>
    <row r="14" spans="1:8" x14ac:dyDescent="0.25">
      <c r="A14" s="38"/>
      <c r="B14" s="51" t="s">
        <v>110</v>
      </c>
      <c r="C14" s="55" t="s">
        <v>111</v>
      </c>
      <c r="D14" s="45">
        <v>0.172844048437925</v>
      </c>
      <c r="E14" s="55" t="s">
        <v>112</v>
      </c>
      <c r="F14" s="45">
        <v>0.21503037881774101</v>
      </c>
      <c r="G14" s="49">
        <v>0.46296296296296302</v>
      </c>
      <c r="H14" s="50" t="s">
        <v>113</v>
      </c>
    </row>
    <row r="15" spans="1:8" x14ac:dyDescent="0.25">
      <c r="A15" s="38"/>
      <c r="B15" s="51" t="s">
        <v>114</v>
      </c>
      <c r="C15" s="55" t="s">
        <v>115</v>
      </c>
      <c r="D15" s="45">
        <v>0.160254667029258</v>
      </c>
      <c r="E15" s="55" t="s">
        <v>116</v>
      </c>
      <c r="F15" s="45">
        <v>0.16280871539057501</v>
      </c>
      <c r="G15" s="49">
        <v>0.2</v>
      </c>
      <c r="H15" s="50" t="s">
        <v>94</v>
      </c>
    </row>
    <row r="16" spans="1:8" x14ac:dyDescent="0.25">
      <c r="A16" s="38"/>
      <c r="B16" s="51" t="s">
        <v>13</v>
      </c>
      <c r="C16" s="56" t="s">
        <v>117</v>
      </c>
      <c r="D16" s="45">
        <v>3.68243405371683E-2</v>
      </c>
      <c r="E16" s="56" t="s">
        <v>118</v>
      </c>
      <c r="F16" s="45">
        <v>2.6219570211088599E-2</v>
      </c>
      <c r="G16" s="49">
        <v>-0.173913043478261</v>
      </c>
      <c r="H16" s="47" t="s">
        <v>119</v>
      </c>
    </row>
    <row r="17" spans="1:8" x14ac:dyDescent="0.25">
      <c r="A17" s="38"/>
      <c r="B17" s="51" t="s">
        <v>120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109</v>
      </c>
    </row>
    <row r="18" spans="1:8" x14ac:dyDescent="0.25">
      <c r="A18" s="38"/>
      <c r="B18" s="57" t="s">
        <v>121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109</v>
      </c>
    </row>
    <row r="19" spans="1:8" x14ac:dyDescent="0.25">
      <c r="A19" s="38"/>
      <c r="B19" s="38" t="s">
        <v>48</v>
      </c>
      <c r="C19" s="38"/>
      <c r="D19" s="38"/>
      <c r="E19" s="38"/>
      <c r="F19" s="38"/>
      <c r="G19" s="38"/>
      <c r="H19" s="38"/>
    </row>
    <row r="20" spans="1:8" x14ac:dyDescent="0.25">
      <c r="B20" s="5" t="s">
        <v>122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80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3" t="s">
        <v>123</v>
      </c>
      <c r="P2" s="173"/>
      <c r="Q2" s="173"/>
      <c r="R2" s="173"/>
      <c r="S2" s="173"/>
      <c r="T2" s="173"/>
      <c r="U2" s="173"/>
      <c r="V2" s="173"/>
    </row>
    <row r="3" spans="2:22" ht="14.45" customHeight="1" x14ac:dyDescent="0.25">
      <c r="B3" s="174" t="s">
        <v>124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"/>
      <c r="N3" s="38"/>
      <c r="O3" s="173"/>
      <c r="P3" s="173"/>
      <c r="Q3" s="173"/>
      <c r="R3" s="173"/>
      <c r="S3" s="173"/>
      <c r="T3" s="173"/>
      <c r="U3" s="173"/>
      <c r="V3" s="173"/>
    </row>
    <row r="4" spans="2:22" ht="14.45" customHeight="1" x14ac:dyDescent="0.25">
      <c r="B4" s="175" t="s">
        <v>125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"/>
      <c r="N4" s="38"/>
      <c r="O4" s="175" t="s">
        <v>126</v>
      </c>
      <c r="P4" s="175"/>
      <c r="Q4" s="175"/>
      <c r="R4" s="175"/>
      <c r="S4" s="175"/>
      <c r="T4" s="175"/>
      <c r="U4" s="175"/>
      <c r="V4" s="175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45" customHeight="1" x14ac:dyDescent="0.25">
      <c r="B6" s="168" t="s">
        <v>27</v>
      </c>
      <c r="C6" s="169" t="s">
        <v>28</v>
      </c>
      <c r="D6" s="170" t="s">
        <v>128</v>
      </c>
      <c r="E6" s="170"/>
      <c r="F6" s="170"/>
      <c r="G6" s="170"/>
      <c r="H6" s="170"/>
      <c r="I6" s="170"/>
      <c r="J6" s="177" t="s">
        <v>129</v>
      </c>
      <c r="K6" s="177"/>
      <c r="L6" s="177"/>
      <c r="M6" s="17"/>
      <c r="N6" s="17"/>
      <c r="O6" s="168" t="s">
        <v>27</v>
      </c>
      <c r="P6" s="169" t="s">
        <v>28</v>
      </c>
      <c r="Q6" s="170" t="s">
        <v>130</v>
      </c>
      <c r="R6" s="170"/>
      <c r="S6" s="170"/>
      <c r="T6" s="170"/>
      <c r="U6" s="170"/>
      <c r="V6" s="170"/>
    </row>
    <row r="7" spans="2:22" ht="14.45" customHeight="1" x14ac:dyDescent="0.25">
      <c r="B7" s="168"/>
      <c r="C7" s="169"/>
      <c r="D7" s="171" t="s">
        <v>131</v>
      </c>
      <c r="E7" s="171"/>
      <c r="F7" s="171"/>
      <c r="G7" s="171"/>
      <c r="H7" s="171"/>
      <c r="I7" s="171"/>
      <c r="J7" s="176" t="s">
        <v>132</v>
      </c>
      <c r="K7" s="176"/>
      <c r="L7" s="176"/>
      <c r="M7" s="17"/>
      <c r="N7" s="17"/>
      <c r="O7" s="168"/>
      <c r="P7" s="169"/>
      <c r="Q7" s="171" t="s">
        <v>133</v>
      </c>
      <c r="R7" s="171"/>
      <c r="S7" s="171"/>
      <c r="T7" s="171"/>
      <c r="U7" s="171"/>
      <c r="V7" s="171"/>
    </row>
    <row r="8" spans="2:22" ht="14.45" customHeight="1" x14ac:dyDescent="0.25">
      <c r="B8" s="168"/>
      <c r="C8" s="169"/>
      <c r="D8" s="172">
        <v>2023</v>
      </c>
      <c r="E8" s="172"/>
      <c r="F8" s="172">
        <v>2022</v>
      </c>
      <c r="G8" s="172"/>
      <c r="H8" s="165" t="s">
        <v>66</v>
      </c>
      <c r="I8" s="165" t="s">
        <v>134</v>
      </c>
      <c r="J8" s="165">
        <v>2022</v>
      </c>
      <c r="K8" s="165" t="s">
        <v>135</v>
      </c>
      <c r="L8" s="165" t="s">
        <v>136</v>
      </c>
      <c r="M8" s="17"/>
      <c r="N8" s="17"/>
      <c r="O8" s="168"/>
      <c r="P8" s="169"/>
      <c r="Q8" s="172">
        <v>2023</v>
      </c>
      <c r="R8" s="172"/>
      <c r="S8" s="172">
        <v>2022</v>
      </c>
      <c r="T8" s="172"/>
      <c r="U8" s="165" t="s">
        <v>66</v>
      </c>
      <c r="V8" s="165" t="s">
        <v>137</v>
      </c>
    </row>
    <row r="9" spans="2:22" ht="14.45" customHeight="1" x14ac:dyDescent="0.25">
      <c r="B9" s="166" t="s">
        <v>138</v>
      </c>
      <c r="C9" s="167" t="s">
        <v>139</v>
      </c>
      <c r="D9" s="172"/>
      <c r="E9" s="172"/>
      <c r="F9" s="172"/>
      <c r="G9" s="172"/>
      <c r="H9" s="165"/>
      <c r="I9" s="165"/>
      <c r="J9" s="165"/>
      <c r="K9" s="165"/>
      <c r="L9" s="165"/>
      <c r="M9" s="17"/>
      <c r="N9" s="17"/>
      <c r="O9" s="166" t="s">
        <v>138</v>
      </c>
      <c r="P9" s="167" t="s">
        <v>139</v>
      </c>
      <c r="Q9" s="172"/>
      <c r="R9" s="172"/>
      <c r="S9" s="172"/>
      <c r="T9" s="172"/>
      <c r="U9" s="165"/>
      <c r="V9" s="165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4" t="s">
        <v>140</v>
      </c>
      <c r="I10" s="164" t="s">
        <v>141</v>
      </c>
      <c r="J10" s="164" t="s">
        <v>31</v>
      </c>
      <c r="K10" s="164" t="s">
        <v>142</v>
      </c>
      <c r="L10" s="164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4" t="s">
        <v>140</v>
      </c>
      <c r="V10" s="164" t="s">
        <v>144</v>
      </c>
    </row>
    <row r="11" spans="2:22" ht="14.45" customHeight="1" x14ac:dyDescent="0.2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4"/>
      <c r="I11" s="164"/>
      <c r="J11" s="164" t="s">
        <v>145</v>
      </c>
      <c r="K11" s="164"/>
      <c r="L11" s="164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4"/>
      <c r="V11" s="164"/>
    </row>
    <row r="12" spans="2:22" ht="14.45" customHeight="1" x14ac:dyDescent="0.25">
      <c r="B12" s="70">
        <v>1</v>
      </c>
      <c r="C12" s="71" t="s">
        <v>52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52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34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34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40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40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54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54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39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39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35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35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55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55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61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42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42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61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37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37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36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36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38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56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56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38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68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68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53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67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41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53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70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70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67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41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147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147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148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148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62" t="s">
        <v>149</v>
      </c>
      <c r="C32" s="16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62" t="s">
        <v>149</v>
      </c>
      <c r="P32" s="16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62" t="s">
        <v>150</v>
      </c>
      <c r="C33" s="16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62" t="s">
        <v>150</v>
      </c>
      <c r="P33" s="16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63" t="s">
        <v>151</v>
      </c>
      <c r="C34" s="163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63" t="s">
        <v>151</v>
      </c>
      <c r="P34" s="163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48</v>
      </c>
      <c r="O35" s="90" t="s">
        <v>48</v>
      </c>
    </row>
    <row r="36" spans="2:23" x14ac:dyDescent="0.25">
      <c r="B36" s="91" t="s">
        <v>122</v>
      </c>
      <c r="O36" s="91" t="s">
        <v>122</v>
      </c>
    </row>
    <row r="38" spans="2:23" x14ac:dyDescent="0.25">
      <c r="W38" s="39"/>
    </row>
    <row r="39" spans="2:23" ht="15" customHeight="1" x14ac:dyDescent="0.25">
      <c r="O39" s="173" t="s">
        <v>152</v>
      </c>
      <c r="P39" s="173"/>
      <c r="Q39" s="173"/>
      <c r="R39" s="173"/>
      <c r="S39" s="173"/>
      <c r="T39" s="173"/>
      <c r="U39" s="173"/>
      <c r="V39" s="173"/>
    </row>
    <row r="40" spans="2:23" ht="15" customHeight="1" x14ac:dyDescent="0.25">
      <c r="B40" s="174" t="s">
        <v>153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"/>
      <c r="N40" s="38"/>
      <c r="O40" s="173"/>
      <c r="P40" s="173"/>
      <c r="Q40" s="173"/>
      <c r="R40" s="173"/>
      <c r="S40" s="173"/>
      <c r="T40" s="173"/>
      <c r="U40" s="173"/>
      <c r="V40" s="173"/>
    </row>
    <row r="41" spans="2:23" x14ac:dyDescent="0.25">
      <c r="B41" s="175" t="s">
        <v>154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"/>
      <c r="N41" s="38"/>
      <c r="O41" s="175" t="s">
        <v>155</v>
      </c>
      <c r="P41" s="175"/>
      <c r="Q41" s="175"/>
      <c r="R41" s="175"/>
      <c r="S41" s="175"/>
      <c r="T41" s="175"/>
      <c r="U41" s="175"/>
      <c r="V41" s="175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3" ht="14.25" customHeight="1" x14ac:dyDescent="0.25">
      <c r="B43" s="168" t="s">
        <v>27</v>
      </c>
      <c r="C43" s="169" t="s">
        <v>29</v>
      </c>
      <c r="D43" s="170" t="s">
        <v>128</v>
      </c>
      <c r="E43" s="170"/>
      <c r="F43" s="170"/>
      <c r="G43" s="170"/>
      <c r="H43" s="170"/>
      <c r="I43" s="170"/>
      <c r="J43" s="177" t="s">
        <v>129</v>
      </c>
      <c r="K43" s="177"/>
      <c r="L43" s="177"/>
      <c r="M43" s="17"/>
      <c r="N43" s="17"/>
      <c r="O43" s="168" t="s">
        <v>27</v>
      </c>
      <c r="P43" s="169" t="s">
        <v>29</v>
      </c>
      <c r="Q43" s="170" t="s">
        <v>130</v>
      </c>
      <c r="R43" s="170"/>
      <c r="S43" s="170"/>
      <c r="T43" s="170"/>
      <c r="U43" s="170"/>
      <c r="V43" s="170"/>
    </row>
    <row r="44" spans="2:23" x14ac:dyDescent="0.25">
      <c r="B44" s="168"/>
      <c r="C44" s="169"/>
      <c r="D44" s="171" t="s">
        <v>131</v>
      </c>
      <c r="E44" s="171"/>
      <c r="F44" s="171"/>
      <c r="G44" s="171"/>
      <c r="H44" s="171"/>
      <c r="I44" s="171"/>
      <c r="J44" s="176" t="s">
        <v>132</v>
      </c>
      <c r="K44" s="176"/>
      <c r="L44" s="176"/>
      <c r="M44" s="17"/>
      <c r="N44" s="17"/>
      <c r="O44" s="168"/>
      <c r="P44" s="169"/>
      <c r="Q44" s="171" t="s">
        <v>133</v>
      </c>
      <c r="R44" s="171"/>
      <c r="S44" s="171"/>
      <c r="T44" s="171"/>
      <c r="U44" s="171"/>
      <c r="V44" s="171"/>
    </row>
    <row r="45" spans="2:23" ht="15" customHeight="1" x14ac:dyDescent="0.25">
      <c r="B45" s="168"/>
      <c r="C45" s="169"/>
      <c r="D45" s="172">
        <v>2023</v>
      </c>
      <c r="E45" s="172"/>
      <c r="F45" s="172">
        <v>2022</v>
      </c>
      <c r="G45" s="172"/>
      <c r="H45" s="165" t="s">
        <v>66</v>
      </c>
      <c r="I45" s="165" t="s">
        <v>134</v>
      </c>
      <c r="J45" s="165">
        <v>2022</v>
      </c>
      <c r="K45" s="165" t="s">
        <v>135</v>
      </c>
      <c r="L45" s="165" t="s">
        <v>136</v>
      </c>
      <c r="M45" s="17"/>
      <c r="N45" s="17"/>
      <c r="O45" s="168"/>
      <c r="P45" s="169"/>
      <c r="Q45" s="172">
        <v>2023</v>
      </c>
      <c r="R45" s="172"/>
      <c r="S45" s="172">
        <v>2022</v>
      </c>
      <c r="T45" s="172"/>
      <c r="U45" s="165" t="s">
        <v>66</v>
      </c>
      <c r="V45" s="165" t="s">
        <v>137</v>
      </c>
    </row>
    <row r="46" spans="2:23" ht="15" customHeight="1" x14ac:dyDescent="0.25">
      <c r="B46" s="166" t="s">
        <v>138</v>
      </c>
      <c r="C46" s="167" t="s">
        <v>29</v>
      </c>
      <c r="D46" s="172"/>
      <c r="E46" s="172"/>
      <c r="F46" s="172"/>
      <c r="G46" s="172"/>
      <c r="H46" s="165"/>
      <c r="I46" s="165"/>
      <c r="J46" s="165"/>
      <c r="K46" s="165"/>
      <c r="L46" s="165"/>
      <c r="M46" s="17"/>
      <c r="N46" s="17"/>
      <c r="O46" s="166" t="s">
        <v>138</v>
      </c>
      <c r="P46" s="167" t="s">
        <v>29</v>
      </c>
      <c r="Q46" s="172"/>
      <c r="R46" s="172"/>
      <c r="S46" s="172"/>
      <c r="T46" s="172"/>
      <c r="U46" s="165"/>
      <c r="V46" s="165"/>
    </row>
    <row r="47" spans="2:23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4" t="s">
        <v>140</v>
      </c>
      <c r="I47" s="164" t="s">
        <v>141</v>
      </c>
      <c r="J47" s="164" t="s">
        <v>31</v>
      </c>
      <c r="K47" s="164" t="s">
        <v>142</v>
      </c>
      <c r="L47" s="164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4" t="s">
        <v>140</v>
      </c>
      <c r="V47" s="164" t="s">
        <v>144</v>
      </c>
    </row>
    <row r="48" spans="2:23" ht="15" customHeight="1" x14ac:dyDescent="0.2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4"/>
      <c r="I48" s="164"/>
      <c r="J48" s="164" t="s">
        <v>145</v>
      </c>
      <c r="K48" s="164"/>
      <c r="L48" s="164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4"/>
      <c r="V48" s="164"/>
    </row>
    <row r="49" spans="2:22" x14ac:dyDescent="0.25">
      <c r="B49" s="70">
        <v>1</v>
      </c>
      <c r="C49" s="71" t="s">
        <v>156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156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157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157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158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158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159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160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161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159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162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161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160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163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164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165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165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162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166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164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163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167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167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166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168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168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169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170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171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171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172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173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170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169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173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172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174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175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176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176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62" t="s">
        <v>149</v>
      </c>
      <c r="C69" s="16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62" t="s">
        <v>149</v>
      </c>
      <c r="P69" s="16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62" t="s">
        <v>150</v>
      </c>
      <c r="C70" s="16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62" t="s">
        <v>150</v>
      </c>
      <c r="P70" s="16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63" t="s">
        <v>151</v>
      </c>
      <c r="C71" s="163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63" t="s">
        <v>151</v>
      </c>
      <c r="P71" s="163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48</v>
      </c>
    </row>
    <row r="73" spans="2:22" ht="15" customHeight="1" x14ac:dyDescent="0.25">
      <c r="B73" s="91" t="s">
        <v>122</v>
      </c>
      <c r="O73" s="90" t="s">
        <v>48</v>
      </c>
    </row>
    <row r="74" spans="2:22" x14ac:dyDescent="0.25">
      <c r="O74" s="91" t="s">
        <v>122</v>
      </c>
    </row>
  </sheetData>
  <mergeCells count="84">
    <mergeCell ref="K10:K11"/>
    <mergeCell ref="L10:L11"/>
    <mergeCell ref="U8:U9"/>
    <mergeCell ref="V8:V9"/>
    <mergeCell ref="J7:L7"/>
    <mergeCell ref="Q7:V7"/>
    <mergeCell ref="D8:E9"/>
    <mergeCell ref="F8:G9"/>
    <mergeCell ref="I8:I9"/>
    <mergeCell ref="J8:J9"/>
    <mergeCell ref="K8:K9"/>
    <mergeCell ref="L8:L9"/>
    <mergeCell ref="H8:H9"/>
    <mergeCell ref="O9:O11"/>
    <mergeCell ref="P9:P11"/>
    <mergeCell ref="H10:H11"/>
    <mergeCell ref="I10:I11"/>
    <mergeCell ref="J10:J11"/>
    <mergeCell ref="J43:L43"/>
    <mergeCell ref="O43:O45"/>
    <mergeCell ref="K45:K46"/>
    <mergeCell ref="L45:L46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44:V44"/>
    <mergeCell ref="P43:P45"/>
    <mergeCell ref="Q43:V43"/>
    <mergeCell ref="Q45:R46"/>
    <mergeCell ref="S45:T46"/>
    <mergeCell ref="U45:U46"/>
    <mergeCell ref="V45:V46"/>
    <mergeCell ref="O39:V40"/>
    <mergeCell ref="B40:L40"/>
    <mergeCell ref="B41:L41"/>
    <mergeCell ref="O41:V41"/>
    <mergeCell ref="U10:U11"/>
    <mergeCell ref="V10:V11"/>
    <mergeCell ref="B9:B11"/>
    <mergeCell ref="C9:C11"/>
    <mergeCell ref="B32:C32"/>
    <mergeCell ref="O32:P32"/>
    <mergeCell ref="B33:C33"/>
    <mergeCell ref="O33:P33"/>
    <mergeCell ref="B34:C34"/>
    <mergeCell ref="O34:P34"/>
    <mergeCell ref="Q8:R9"/>
    <mergeCell ref="S8:T9"/>
    <mergeCell ref="D44:I44"/>
    <mergeCell ref="D45:E46"/>
    <mergeCell ref="F45:G46"/>
    <mergeCell ref="I45:I46"/>
    <mergeCell ref="J45:J46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72" priority="2" operator="equal">
      <formula>0</formula>
    </cfRule>
  </conditionalFormatting>
  <conditionalFormatting sqref="D49:H68">
    <cfRule type="cellIs" dxfId="71" priority="3" operator="equal">
      <formula>0</formula>
    </cfRule>
  </conditionalFormatting>
  <conditionalFormatting sqref="H12:H33">
    <cfRule type="cellIs" dxfId="70" priority="4" operator="lessThan">
      <formula>0</formula>
    </cfRule>
  </conditionalFormatting>
  <conditionalFormatting sqref="H49:H70">
    <cfRule type="cellIs" dxfId="69" priority="5" operator="lessThan">
      <formula>0</formula>
    </cfRule>
  </conditionalFormatting>
  <conditionalFormatting sqref="I12:I31 V49:V68">
    <cfRule type="cellIs" dxfId="68" priority="6" operator="lessThan">
      <formula>0</formula>
    </cfRule>
    <cfRule type="cellIs" dxfId="67" priority="7" operator="equal">
      <formula>0</formula>
    </cfRule>
    <cfRule type="cellIs" dxfId="66" priority="8" operator="greaterThan">
      <formula>0</formula>
    </cfRule>
  </conditionalFormatting>
  <conditionalFormatting sqref="I49:I68">
    <cfRule type="cellIs" dxfId="65" priority="9" operator="lessThan">
      <formula>0</formula>
    </cfRule>
    <cfRule type="cellIs" dxfId="64" priority="10" operator="equal">
      <formula>0</formula>
    </cfRule>
    <cfRule type="cellIs" dxfId="63" priority="11" operator="greaterThan">
      <formula>0</formula>
    </cfRule>
  </conditionalFormatting>
  <conditionalFormatting sqref="J12:K31">
    <cfRule type="cellIs" dxfId="62" priority="12" operator="equal">
      <formula>0</formula>
    </cfRule>
  </conditionalFormatting>
  <conditionalFormatting sqref="J49:K68">
    <cfRule type="cellIs" dxfId="61" priority="13" operator="equal">
      <formula>0</formula>
    </cfRule>
  </conditionalFormatting>
  <conditionalFormatting sqref="K12:L31">
    <cfRule type="cellIs" dxfId="60" priority="14" operator="lessThan">
      <formula>0</formula>
    </cfRule>
  </conditionalFormatting>
  <conditionalFormatting sqref="K49:L68">
    <cfRule type="cellIs" dxfId="59" priority="15" operator="lessThan">
      <formula>0</formula>
    </cfRule>
  </conditionalFormatting>
  <conditionalFormatting sqref="L12:L31">
    <cfRule type="cellIs" dxfId="58" priority="16" operator="equal">
      <formula>0</formula>
    </cfRule>
    <cfRule type="cellIs" dxfId="57" priority="17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20" operator="equal">
      <formula>0</formula>
    </cfRule>
  </conditionalFormatting>
  <conditionalFormatting sqref="Q49:U68">
    <cfRule type="cellIs" dxfId="53" priority="21" operator="equal">
      <formula>0</formula>
    </cfRule>
  </conditionalFormatting>
  <conditionalFormatting sqref="U12:U33">
    <cfRule type="cellIs" dxfId="52" priority="22" operator="lessThan">
      <formula>0</formula>
    </cfRule>
  </conditionalFormatting>
  <conditionalFormatting sqref="U49:U70">
    <cfRule type="cellIs" dxfId="51" priority="23" operator="lessThan">
      <formula>0</formula>
    </cfRule>
  </conditionalFormatting>
  <conditionalFormatting sqref="V12:V31">
    <cfRule type="cellIs" dxfId="50" priority="24" operator="lessThan">
      <formula>0</formula>
    </cfRule>
    <cfRule type="cellIs" dxfId="49" priority="25" operator="equal">
      <formula>0</formula>
    </cfRule>
    <cfRule type="cellIs" dxfId="48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80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3" t="s">
        <v>177</v>
      </c>
      <c r="P2" s="173"/>
      <c r="Q2" s="173"/>
      <c r="R2" s="173"/>
      <c r="S2" s="173"/>
      <c r="T2" s="173"/>
      <c r="U2" s="173"/>
      <c r="V2" s="173"/>
    </row>
    <row r="3" spans="2:22" ht="14.45" customHeight="1" x14ac:dyDescent="0.25">
      <c r="B3" s="174" t="s">
        <v>178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"/>
      <c r="N3" s="38"/>
      <c r="O3" s="173"/>
      <c r="P3" s="173"/>
      <c r="Q3" s="173"/>
      <c r="R3" s="173"/>
      <c r="S3" s="173"/>
      <c r="T3" s="173"/>
      <c r="U3" s="173"/>
      <c r="V3" s="173"/>
    </row>
    <row r="4" spans="2:22" ht="14.45" customHeight="1" x14ac:dyDescent="0.25">
      <c r="B4" s="175" t="s">
        <v>179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"/>
      <c r="N4" s="38"/>
      <c r="O4" s="175" t="s">
        <v>180</v>
      </c>
      <c r="P4" s="175"/>
      <c r="Q4" s="175"/>
      <c r="R4" s="175"/>
      <c r="S4" s="175"/>
      <c r="T4" s="175"/>
      <c r="U4" s="175"/>
      <c r="V4" s="175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45" customHeight="1" x14ac:dyDescent="0.25">
      <c r="B6" s="168" t="s">
        <v>27</v>
      </c>
      <c r="C6" s="169" t="s">
        <v>28</v>
      </c>
      <c r="D6" s="170" t="s">
        <v>128</v>
      </c>
      <c r="E6" s="170"/>
      <c r="F6" s="170"/>
      <c r="G6" s="170"/>
      <c r="H6" s="170"/>
      <c r="I6" s="170"/>
      <c r="J6" s="177" t="s">
        <v>129</v>
      </c>
      <c r="K6" s="177"/>
      <c r="L6" s="177"/>
      <c r="M6" s="17"/>
      <c r="N6" s="17"/>
      <c r="O6" s="168" t="s">
        <v>27</v>
      </c>
      <c r="P6" s="169" t="s">
        <v>28</v>
      </c>
      <c r="Q6" s="170" t="s">
        <v>130</v>
      </c>
      <c r="R6" s="170"/>
      <c r="S6" s="170"/>
      <c r="T6" s="170"/>
      <c r="U6" s="170"/>
      <c r="V6" s="170"/>
    </row>
    <row r="7" spans="2:22" ht="14.45" customHeight="1" x14ac:dyDescent="0.25">
      <c r="B7" s="168"/>
      <c r="C7" s="169"/>
      <c r="D7" s="171" t="s">
        <v>131</v>
      </c>
      <c r="E7" s="171"/>
      <c r="F7" s="171"/>
      <c r="G7" s="171"/>
      <c r="H7" s="171"/>
      <c r="I7" s="171"/>
      <c r="J7" s="176" t="s">
        <v>132</v>
      </c>
      <c r="K7" s="176"/>
      <c r="L7" s="176"/>
      <c r="M7" s="17"/>
      <c r="N7" s="17"/>
      <c r="O7" s="168"/>
      <c r="P7" s="169"/>
      <c r="Q7" s="171" t="s">
        <v>133</v>
      </c>
      <c r="R7" s="171"/>
      <c r="S7" s="171"/>
      <c r="T7" s="171"/>
      <c r="U7" s="171"/>
      <c r="V7" s="171"/>
    </row>
    <row r="8" spans="2:22" ht="14.45" customHeight="1" x14ac:dyDescent="0.25">
      <c r="B8" s="168"/>
      <c r="C8" s="169"/>
      <c r="D8" s="172">
        <v>2023</v>
      </c>
      <c r="E8" s="172"/>
      <c r="F8" s="172">
        <v>2022</v>
      </c>
      <c r="G8" s="172"/>
      <c r="H8" s="165" t="s">
        <v>66</v>
      </c>
      <c r="I8" s="165" t="s">
        <v>134</v>
      </c>
      <c r="J8" s="165">
        <v>2022</v>
      </c>
      <c r="K8" s="165" t="s">
        <v>135</v>
      </c>
      <c r="L8" s="165" t="s">
        <v>136</v>
      </c>
      <c r="M8" s="17"/>
      <c r="N8" s="17"/>
      <c r="O8" s="168"/>
      <c r="P8" s="169"/>
      <c r="Q8" s="172">
        <v>2023</v>
      </c>
      <c r="R8" s="172"/>
      <c r="S8" s="172">
        <v>2022</v>
      </c>
      <c r="T8" s="172"/>
      <c r="U8" s="165" t="s">
        <v>66</v>
      </c>
      <c r="V8" s="165" t="s">
        <v>137</v>
      </c>
    </row>
    <row r="9" spans="2:22" ht="14.45" customHeight="1" x14ac:dyDescent="0.25">
      <c r="B9" s="166" t="s">
        <v>138</v>
      </c>
      <c r="C9" s="167" t="s">
        <v>139</v>
      </c>
      <c r="D9" s="172"/>
      <c r="E9" s="172"/>
      <c r="F9" s="172"/>
      <c r="G9" s="172"/>
      <c r="H9" s="165"/>
      <c r="I9" s="165"/>
      <c r="J9" s="165"/>
      <c r="K9" s="165"/>
      <c r="L9" s="165"/>
      <c r="M9" s="17"/>
      <c r="N9" s="17"/>
      <c r="O9" s="166" t="s">
        <v>138</v>
      </c>
      <c r="P9" s="167" t="s">
        <v>139</v>
      </c>
      <c r="Q9" s="172"/>
      <c r="R9" s="172"/>
      <c r="S9" s="172"/>
      <c r="T9" s="172"/>
      <c r="U9" s="165"/>
      <c r="V9" s="165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4" t="s">
        <v>140</v>
      </c>
      <c r="I10" s="164" t="s">
        <v>141</v>
      </c>
      <c r="J10" s="164" t="s">
        <v>31</v>
      </c>
      <c r="K10" s="164" t="s">
        <v>142</v>
      </c>
      <c r="L10" s="164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4" t="s">
        <v>140</v>
      </c>
      <c r="V10" s="164" t="s">
        <v>144</v>
      </c>
    </row>
    <row r="11" spans="2:22" ht="14.45" customHeight="1" x14ac:dyDescent="0.2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4"/>
      <c r="I11" s="164"/>
      <c r="J11" s="164" t="s">
        <v>145</v>
      </c>
      <c r="K11" s="164"/>
      <c r="L11" s="164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4"/>
      <c r="V11" s="164"/>
    </row>
    <row r="12" spans="2:22" ht="14.45" customHeight="1" x14ac:dyDescent="0.25">
      <c r="B12" s="70">
        <v>1</v>
      </c>
      <c r="C12" s="71" t="s">
        <v>52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52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40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40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35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35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34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37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37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34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38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38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54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54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39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36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53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39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67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67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36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42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68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53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64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64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42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68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56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56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61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181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181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61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70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70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62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147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41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182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62" t="s">
        <v>149</v>
      </c>
      <c r="C32" s="16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62" t="s">
        <v>149</v>
      </c>
      <c r="P32" s="16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62" t="s">
        <v>150</v>
      </c>
      <c r="C33" s="16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62" t="s">
        <v>150</v>
      </c>
      <c r="P33" s="16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63" t="s">
        <v>151</v>
      </c>
      <c r="C34" s="163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63" t="s">
        <v>151</v>
      </c>
      <c r="P34" s="163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48</v>
      </c>
      <c r="O35" s="90" t="s">
        <v>48</v>
      </c>
    </row>
    <row r="36" spans="2:22" x14ac:dyDescent="0.25">
      <c r="B36" s="91" t="s">
        <v>122</v>
      </c>
      <c r="O36" s="91" t="s">
        <v>122</v>
      </c>
    </row>
    <row r="39" spans="2:22" ht="15" customHeight="1" x14ac:dyDescent="0.25">
      <c r="O39" s="173" t="s">
        <v>183</v>
      </c>
      <c r="P39" s="173"/>
      <c r="Q39" s="173"/>
      <c r="R39" s="173"/>
      <c r="S39" s="173"/>
      <c r="T39" s="173"/>
      <c r="U39" s="173"/>
      <c r="V39" s="173"/>
    </row>
    <row r="40" spans="2:22" ht="15" customHeight="1" x14ac:dyDescent="0.25">
      <c r="B40" s="174" t="s">
        <v>184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"/>
      <c r="N40" s="38"/>
      <c r="O40" s="173"/>
      <c r="P40" s="173"/>
      <c r="Q40" s="173"/>
      <c r="R40" s="173"/>
      <c r="S40" s="173"/>
      <c r="T40" s="173"/>
      <c r="U40" s="173"/>
      <c r="V40" s="173"/>
    </row>
    <row r="41" spans="2:22" x14ac:dyDescent="0.25">
      <c r="B41" s="175" t="s">
        <v>185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"/>
      <c r="N41" s="38"/>
      <c r="O41" s="175" t="s">
        <v>155</v>
      </c>
      <c r="P41" s="175"/>
      <c r="Q41" s="175"/>
      <c r="R41" s="175"/>
      <c r="S41" s="175"/>
      <c r="T41" s="175"/>
      <c r="U41" s="175"/>
      <c r="V41" s="175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2" ht="15" customHeight="1" x14ac:dyDescent="0.25">
      <c r="B43" s="168" t="s">
        <v>27</v>
      </c>
      <c r="C43" s="169" t="s">
        <v>29</v>
      </c>
      <c r="D43" s="170" t="s">
        <v>128</v>
      </c>
      <c r="E43" s="170"/>
      <c r="F43" s="170"/>
      <c r="G43" s="170"/>
      <c r="H43" s="170"/>
      <c r="I43" s="170"/>
      <c r="J43" s="177" t="s">
        <v>129</v>
      </c>
      <c r="K43" s="177"/>
      <c r="L43" s="177"/>
      <c r="M43" s="17"/>
      <c r="N43" s="17"/>
      <c r="O43" s="168" t="s">
        <v>27</v>
      </c>
      <c r="P43" s="169" t="s">
        <v>29</v>
      </c>
      <c r="Q43" s="170" t="s">
        <v>130</v>
      </c>
      <c r="R43" s="170"/>
      <c r="S43" s="170"/>
      <c r="T43" s="170"/>
      <c r="U43" s="170"/>
      <c r="V43" s="170"/>
    </row>
    <row r="44" spans="2:22" ht="15" customHeight="1" x14ac:dyDescent="0.25">
      <c r="B44" s="168"/>
      <c r="C44" s="169"/>
      <c r="D44" s="171" t="s">
        <v>131</v>
      </c>
      <c r="E44" s="171"/>
      <c r="F44" s="171"/>
      <c r="G44" s="171"/>
      <c r="H44" s="171"/>
      <c r="I44" s="171"/>
      <c r="J44" s="176" t="s">
        <v>132</v>
      </c>
      <c r="K44" s="176"/>
      <c r="L44" s="176"/>
      <c r="M44" s="17"/>
      <c r="N44" s="17"/>
      <c r="O44" s="168"/>
      <c r="P44" s="169"/>
      <c r="Q44" s="171" t="s">
        <v>133</v>
      </c>
      <c r="R44" s="171"/>
      <c r="S44" s="171"/>
      <c r="T44" s="171"/>
      <c r="U44" s="171"/>
      <c r="V44" s="171"/>
    </row>
    <row r="45" spans="2:22" ht="15" customHeight="1" x14ac:dyDescent="0.25">
      <c r="B45" s="168"/>
      <c r="C45" s="169"/>
      <c r="D45" s="172">
        <v>2023</v>
      </c>
      <c r="E45" s="172"/>
      <c r="F45" s="172">
        <v>2022</v>
      </c>
      <c r="G45" s="172"/>
      <c r="H45" s="165" t="s">
        <v>66</v>
      </c>
      <c r="I45" s="165" t="s">
        <v>134</v>
      </c>
      <c r="J45" s="165">
        <v>2022</v>
      </c>
      <c r="K45" s="165" t="s">
        <v>135</v>
      </c>
      <c r="L45" s="165" t="s">
        <v>136</v>
      </c>
      <c r="M45" s="17"/>
      <c r="N45" s="17"/>
      <c r="O45" s="168"/>
      <c r="P45" s="169"/>
      <c r="Q45" s="172">
        <v>2023</v>
      </c>
      <c r="R45" s="172"/>
      <c r="S45" s="172">
        <v>2022</v>
      </c>
      <c r="T45" s="172"/>
      <c r="U45" s="165" t="s">
        <v>66</v>
      </c>
      <c r="V45" s="165" t="s">
        <v>137</v>
      </c>
    </row>
    <row r="46" spans="2:22" ht="15" customHeight="1" x14ac:dyDescent="0.25">
      <c r="B46" s="166" t="s">
        <v>138</v>
      </c>
      <c r="C46" s="167" t="s">
        <v>29</v>
      </c>
      <c r="D46" s="172"/>
      <c r="E46" s="172"/>
      <c r="F46" s="172"/>
      <c r="G46" s="172"/>
      <c r="H46" s="165"/>
      <c r="I46" s="165"/>
      <c r="J46" s="165"/>
      <c r="K46" s="165"/>
      <c r="L46" s="165"/>
      <c r="M46" s="17"/>
      <c r="N46" s="17"/>
      <c r="O46" s="166" t="s">
        <v>138</v>
      </c>
      <c r="P46" s="167" t="s">
        <v>29</v>
      </c>
      <c r="Q46" s="172"/>
      <c r="R46" s="172"/>
      <c r="S46" s="172"/>
      <c r="T46" s="172"/>
      <c r="U46" s="165"/>
      <c r="V46" s="165"/>
    </row>
    <row r="47" spans="2:22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4" t="s">
        <v>140</v>
      </c>
      <c r="I47" s="164" t="s">
        <v>141</v>
      </c>
      <c r="J47" s="164" t="s">
        <v>31</v>
      </c>
      <c r="K47" s="164" t="s">
        <v>142</v>
      </c>
      <c r="L47" s="164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4" t="s">
        <v>140</v>
      </c>
      <c r="V47" s="164" t="s">
        <v>144</v>
      </c>
    </row>
    <row r="48" spans="2:22" ht="15" customHeight="1" x14ac:dyDescent="0.2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4"/>
      <c r="I48" s="164"/>
      <c r="J48" s="164" t="s">
        <v>145</v>
      </c>
      <c r="K48" s="164"/>
      <c r="L48" s="164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4"/>
      <c r="V48" s="164"/>
    </row>
    <row r="49" spans="2:22" x14ac:dyDescent="0.25">
      <c r="B49" s="70">
        <v>1</v>
      </c>
      <c r="C49" s="71" t="s">
        <v>157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175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175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157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186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156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156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186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158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158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187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187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188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167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164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188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159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189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189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170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190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190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167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159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161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165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160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164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170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160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191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161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192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163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163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191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165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193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194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195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62" t="s">
        <v>149</v>
      </c>
      <c r="C69" s="16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62" t="s">
        <v>149</v>
      </c>
      <c r="P69" s="16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62" t="s">
        <v>150</v>
      </c>
      <c r="C70" s="16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62" t="s">
        <v>150</v>
      </c>
      <c r="P70" s="16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63" t="s">
        <v>151</v>
      </c>
      <c r="C71" s="163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63" t="s">
        <v>151</v>
      </c>
      <c r="P71" s="163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48</v>
      </c>
      <c r="O72" s="90" t="s">
        <v>48</v>
      </c>
    </row>
    <row r="73" spans="2:22" x14ac:dyDescent="0.25">
      <c r="B73" s="91" t="s">
        <v>122</v>
      </c>
      <c r="O73" s="91" t="s">
        <v>122</v>
      </c>
    </row>
  </sheetData>
  <mergeCells count="84">
    <mergeCell ref="K10:K11"/>
    <mergeCell ref="L10:L11"/>
    <mergeCell ref="U8:U9"/>
    <mergeCell ref="V8:V9"/>
    <mergeCell ref="J7:L7"/>
    <mergeCell ref="Q7:V7"/>
    <mergeCell ref="D8:E9"/>
    <mergeCell ref="F8:G9"/>
    <mergeCell ref="I8:I9"/>
    <mergeCell ref="J8:J9"/>
    <mergeCell ref="K8:K9"/>
    <mergeCell ref="L8:L9"/>
    <mergeCell ref="H8:H9"/>
    <mergeCell ref="O9:O11"/>
    <mergeCell ref="P9:P11"/>
    <mergeCell ref="H10:H11"/>
    <mergeCell ref="I10:I11"/>
    <mergeCell ref="J10:J11"/>
    <mergeCell ref="J43:L43"/>
    <mergeCell ref="O43:O45"/>
    <mergeCell ref="K45:K46"/>
    <mergeCell ref="L45:L46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44:V44"/>
    <mergeCell ref="P43:P45"/>
    <mergeCell ref="Q43:V43"/>
    <mergeCell ref="Q45:R46"/>
    <mergeCell ref="S45:T46"/>
    <mergeCell ref="U45:U46"/>
    <mergeCell ref="V45:V46"/>
    <mergeCell ref="O39:V40"/>
    <mergeCell ref="B40:L40"/>
    <mergeCell ref="B41:L41"/>
    <mergeCell ref="O41:V41"/>
    <mergeCell ref="U10:U11"/>
    <mergeCell ref="V10:V11"/>
    <mergeCell ref="B9:B11"/>
    <mergeCell ref="C9:C11"/>
    <mergeCell ref="B32:C32"/>
    <mergeCell ref="O32:P32"/>
    <mergeCell ref="B33:C33"/>
    <mergeCell ref="O33:P33"/>
    <mergeCell ref="B34:C34"/>
    <mergeCell ref="O34:P34"/>
    <mergeCell ref="Q8:R9"/>
    <mergeCell ref="S8:T9"/>
    <mergeCell ref="D44:I44"/>
    <mergeCell ref="D45:E46"/>
    <mergeCell ref="F45:G46"/>
    <mergeCell ref="I45:I46"/>
    <mergeCell ref="J45:J46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47" priority="2" operator="equal">
      <formula>0</formula>
    </cfRule>
  </conditionalFormatting>
  <conditionalFormatting sqref="D49:H68">
    <cfRule type="cellIs" dxfId="46" priority="3" operator="equal">
      <formula>0</formula>
    </cfRule>
  </conditionalFormatting>
  <conditionalFormatting sqref="H12:H33">
    <cfRule type="cellIs" dxfId="45" priority="4" operator="lessThan">
      <formula>0</formula>
    </cfRule>
  </conditionalFormatting>
  <conditionalFormatting sqref="H49:H70">
    <cfRule type="cellIs" dxfId="44" priority="5" operator="lessThan">
      <formula>0</formula>
    </cfRule>
  </conditionalFormatting>
  <conditionalFormatting sqref="I12:I31">
    <cfRule type="cellIs" dxfId="43" priority="6" operator="lessThan">
      <formula>0</formula>
    </cfRule>
    <cfRule type="cellIs" dxfId="42" priority="7" operator="equal">
      <formula>0</formula>
    </cfRule>
    <cfRule type="cellIs" dxfId="41" priority="8" operator="greaterThan">
      <formula>0</formula>
    </cfRule>
  </conditionalFormatting>
  <conditionalFormatting sqref="I49:I68">
    <cfRule type="cellIs" dxfId="40" priority="9" operator="lessThan">
      <formula>0</formula>
    </cfRule>
    <cfRule type="cellIs" dxfId="39" priority="10" operator="equal">
      <formula>0</formula>
    </cfRule>
    <cfRule type="cellIs" dxfId="38" priority="11" operator="greaterThan">
      <formula>0</formula>
    </cfRule>
  </conditionalFormatting>
  <conditionalFormatting sqref="J12:K31">
    <cfRule type="cellIs" dxfId="37" priority="12" operator="equal">
      <formula>0</formula>
    </cfRule>
  </conditionalFormatting>
  <conditionalFormatting sqref="J49:K68">
    <cfRule type="cellIs" dxfId="36" priority="13" operator="equal">
      <formula>0</formula>
    </cfRule>
  </conditionalFormatting>
  <conditionalFormatting sqref="K12:L31">
    <cfRule type="cellIs" dxfId="35" priority="14" operator="lessThan">
      <formula>0</formula>
    </cfRule>
  </conditionalFormatting>
  <conditionalFormatting sqref="K49:L68">
    <cfRule type="cellIs" dxfId="34" priority="15" operator="lessThan">
      <formula>0</formula>
    </cfRule>
  </conditionalFormatting>
  <conditionalFormatting sqref="L12:L31">
    <cfRule type="cellIs" dxfId="33" priority="16" operator="equal">
      <formula>0</formula>
    </cfRule>
    <cfRule type="cellIs" dxfId="32" priority="17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20" operator="equal">
      <formula>0</formula>
    </cfRule>
  </conditionalFormatting>
  <conditionalFormatting sqref="Q49:U68">
    <cfRule type="cellIs" dxfId="28" priority="21" operator="equal">
      <formula>0</formula>
    </cfRule>
  </conditionalFormatting>
  <conditionalFormatting sqref="U12:U33">
    <cfRule type="cellIs" dxfId="27" priority="22" operator="lessThan">
      <formula>0</formula>
    </cfRule>
  </conditionalFormatting>
  <conditionalFormatting sqref="U49:U70">
    <cfRule type="cellIs" dxfId="26" priority="23" operator="lessThan">
      <formula>0</formula>
    </cfRule>
  </conditionalFormatting>
  <conditionalFormatting sqref="V12:V31">
    <cfRule type="cellIs" dxfId="25" priority="24" operator="lessThan">
      <formula>0</formula>
    </cfRule>
    <cfRule type="cellIs" dxfId="24" priority="25" operator="equal">
      <formula>0</formula>
    </cfRule>
    <cfRule type="cellIs" dxfId="23" priority="26" operator="greaterThan">
      <formula>0</formula>
    </cfRule>
  </conditionalFormatting>
  <conditionalFormatting sqref="V49:V68">
    <cfRule type="cellIs" dxfId="22" priority="27" operator="lessThan">
      <formula>0</formula>
    </cfRule>
    <cfRule type="cellIs" dxfId="21" priority="28" operator="equal">
      <formula>0</formula>
    </cfRule>
    <cfRule type="cellIs" dxfId="20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80</v>
      </c>
      <c r="D1" s="6"/>
      <c r="O1" s="62">
        <v>44987</v>
      </c>
    </row>
    <row r="2" spans="2:15" ht="14.45" customHeight="1" x14ac:dyDescent="0.25">
      <c r="B2" s="174" t="s">
        <v>196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2:15" ht="14.45" customHeight="1" x14ac:dyDescent="0.25">
      <c r="B3" s="175" t="s">
        <v>197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45" customHeight="1" x14ac:dyDescent="0.25">
      <c r="B5" s="168" t="s">
        <v>27</v>
      </c>
      <c r="C5" s="169" t="s">
        <v>28</v>
      </c>
      <c r="D5" s="179" t="s">
        <v>128</v>
      </c>
      <c r="E5" s="179"/>
      <c r="F5" s="179"/>
      <c r="G5" s="179"/>
      <c r="H5" s="179"/>
      <c r="I5" s="180" t="s">
        <v>129</v>
      </c>
      <c r="J5" s="180"/>
      <c r="K5" s="181" t="s">
        <v>198</v>
      </c>
      <c r="L5" s="181"/>
      <c r="M5" s="181"/>
      <c r="N5" s="181"/>
      <c r="O5" s="181"/>
    </row>
    <row r="6" spans="2:15" ht="14.45" customHeight="1" x14ac:dyDescent="0.25">
      <c r="B6" s="168"/>
      <c r="C6" s="169"/>
      <c r="D6" s="182" t="s">
        <v>131</v>
      </c>
      <c r="E6" s="182"/>
      <c r="F6" s="182"/>
      <c r="G6" s="182"/>
      <c r="H6" s="182"/>
      <c r="I6" s="183" t="s">
        <v>132</v>
      </c>
      <c r="J6" s="183"/>
      <c r="K6" s="184" t="s">
        <v>133</v>
      </c>
      <c r="L6" s="184"/>
      <c r="M6" s="184"/>
      <c r="N6" s="184"/>
      <c r="O6" s="184"/>
    </row>
    <row r="7" spans="2:15" ht="14.45" customHeight="1" x14ac:dyDescent="0.25">
      <c r="B7" s="168"/>
      <c r="C7" s="169"/>
      <c r="D7" s="172">
        <v>2023</v>
      </c>
      <c r="E7" s="172"/>
      <c r="F7" s="172">
        <v>2022</v>
      </c>
      <c r="G7" s="172"/>
      <c r="H7" s="165" t="s">
        <v>66</v>
      </c>
      <c r="I7" s="172">
        <v>2022</v>
      </c>
      <c r="J7" s="172" t="s">
        <v>135</v>
      </c>
      <c r="K7" s="172">
        <v>2023</v>
      </c>
      <c r="L7" s="172"/>
      <c r="M7" s="172">
        <v>2022</v>
      </c>
      <c r="N7" s="172"/>
      <c r="O7" s="165" t="s">
        <v>66</v>
      </c>
    </row>
    <row r="8" spans="2:15" ht="14.45" customHeight="1" x14ac:dyDescent="0.25">
      <c r="B8" s="166" t="s">
        <v>138</v>
      </c>
      <c r="C8" s="167" t="s">
        <v>139</v>
      </c>
      <c r="D8" s="172"/>
      <c r="E8" s="172"/>
      <c r="F8" s="172"/>
      <c r="G8" s="172"/>
      <c r="H8" s="165"/>
      <c r="I8" s="172"/>
      <c r="J8" s="172"/>
      <c r="K8" s="172"/>
      <c r="L8" s="172"/>
      <c r="M8" s="172"/>
      <c r="N8" s="172"/>
      <c r="O8" s="165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4" t="s">
        <v>140</v>
      </c>
      <c r="I9" s="93" t="s">
        <v>31</v>
      </c>
      <c r="J9" s="178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4" t="s">
        <v>140</v>
      </c>
    </row>
    <row r="10" spans="2:15" ht="14.45" customHeight="1" x14ac:dyDescent="0.2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4"/>
      <c r="I10" s="94" t="s">
        <v>145</v>
      </c>
      <c r="J10" s="178"/>
      <c r="K10" s="68" t="s">
        <v>145</v>
      </c>
      <c r="L10" s="69" t="s">
        <v>146</v>
      </c>
      <c r="M10" s="68" t="s">
        <v>145</v>
      </c>
      <c r="N10" s="69" t="s">
        <v>146</v>
      </c>
      <c r="O10" s="164"/>
    </row>
    <row r="11" spans="2:15" ht="14.45" customHeight="1" x14ac:dyDescent="0.25">
      <c r="B11" s="70">
        <v>1</v>
      </c>
      <c r="C11" s="71" t="s">
        <v>42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70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67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36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199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52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35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68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64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181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200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55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201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40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202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62" t="s">
        <v>203</v>
      </c>
      <c r="C26" s="16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62" t="s">
        <v>150</v>
      </c>
      <c r="C27" s="16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63" t="s">
        <v>204</v>
      </c>
      <c r="C28" s="163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48</v>
      </c>
      <c r="C29" s="38"/>
    </row>
    <row r="30" spans="2:23" x14ac:dyDescent="0.25">
      <c r="B30" s="95" t="s">
        <v>122</v>
      </c>
    </row>
    <row r="31" spans="2:23" x14ac:dyDescent="0.25">
      <c r="B31" s="96"/>
    </row>
    <row r="32" spans="2:23" ht="15" customHeight="1" x14ac:dyDescent="0.25">
      <c r="B32" s="174" t="s">
        <v>205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38"/>
      <c r="P32" s="174" t="s">
        <v>206</v>
      </c>
      <c r="Q32" s="174"/>
      <c r="R32" s="174"/>
      <c r="S32" s="174"/>
      <c r="T32" s="174"/>
      <c r="U32" s="174"/>
      <c r="V32" s="174"/>
      <c r="W32" s="174"/>
    </row>
    <row r="33" spans="2:23" ht="15" customHeight="1" x14ac:dyDescent="0.25">
      <c r="B33" s="175" t="s">
        <v>207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38"/>
      <c r="P33" s="175" t="s">
        <v>208</v>
      </c>
      <c r="Q33" s="175"/>
      <c r="R33" s="175"/>
      <c r="S33" s="175"/>
      <c r="T33" s="175"/>
      <c r="U33" s="175"/>
      <c r="V33" s="175"/>
      <c r="W33" s="175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127</v>
      </c>
      <c r="P34" s="16"/>
      <c r="Q34" s="16"/>
      <c r="R34" s="16"/>
      <c r="S34" s="16"/>
      <c r="T34" s="16"/>
      <c r="U34" s="16"/>
      <c r="V34" s="16"/>
      <c r="W34" s="64" t="s">
        <v>127</v>
      </c>
    </row>
    <row r="35" spans="2:23" ht="14.25" customHeight="1" x14ac:dyDescent="0.25">
      <c r="B35" s="168" t="s">
        <v>27</v>
      </c>
      <c r="C35" s="169" t="s">
        <v>29</v>
      </c>
      <c r="D35" s="170" t="s">
        <v>128</v>
      </c>
      <c r="E35" s="170"/>
      <c r="F35" s="170"/>
      <c r="G35" s="170"/>
      <c r="H35" s="170"/>
      <c r="I35" s="170"/>
      <c r="J35" s="177" t="s">
        <v>129</v>
      </c>
      <c r="K35" s="177"/>
      <c r="L35" s="177"/>
      <c r="P35" s="168" t="s">
        <v>27</v>
      </c>
      <c r="Q35" s="169" t="s">
        <v>29</v>
      </c>
      <c r="R35" s="170" t="s">
        <v>130</v>
      </c>
      <c r="S35" s="170"/>
      <c r="T35" s="170"/>
      <c r="U35" s="170"/>
      <c r="V35" s="170"/>
      <c r="W35" s="170"/>
    </row>
    <row r="36" spans="2:23" ht="15" customHeight="1" x14ac:dyDescent="0.25">
      <c r="B36" s="168"/>
      <c r="C36" s="169"/>
      <c r="D36" s="171" t="s">
        <v>131</v>
      </c>
      <c r="E36" s="171"/>
      <c r="F36" s="171"/>
      <c r="G36" s="171"/>
      <c r="H36" s="171"/>
      <c r="I36" s="171"/>
      <c r="J36" s="176" t="s">
        <v>132</v>
      </c>
      <c r="K36" s="176"/>
      <c r="L36" s="176"/>
      <c r="P36" s="168"/>
      <c r="Q36" s="169"/>
      <c r="R36" s="171" t="s">
        <v>133</v>
      </c>
      <c r="S36" s="171"/>
      <c r="T36" s="171"/>
      <c r="U36" s="171"/>
      <c r="V36" s="171"/>
      <c r="W36" s="171"/>
    </row>
    <row r="37" spans="2:23" ht="15" customHeight="1" x14ac:dyDescent="0.25">
      <c r="B37" s="168"/>
      <c r="C37" s="169"/>
      <c r="D37" s="172">
        <v>2023</v>
      </c>
      <c r="E37" s="172"/>
      <c r="F37" s="172">
        <v>2022</v>
      </c>
      <c r="G37" s="172"/>
      <c r="H37" s="165" t="s">
        <v>66</v>
      </c>
      <c r="I37" s="165" t="s">
        <v>134</v>
      </c>
      <c r="J37" s="165">
        <v>2022</v>
      </c>
      <c r="K37" s="165" t="s">
        <v>135</v>
      </c>
      <c r="L37" s="165" t="s">
        <v>136</v>
      </c>
      <c r="P37" s="168"/>
      <c r="Q37" s="169"/>
      <c r="R37" s="172">
        <v>2023</v>
      </c>
      <c r="S37" s="172"/>
      <c r="T37" s="172">
        <v>2022</v>
      </c>
      <c r="U37" s="172"/>
      <c r="V37" s="165" t="s">
        <v>66</v>
      </c>
      <c r="W37" s="165" t="s">
        <v>137</v>
      </c>
    </row>
    <row r="38" spans="2:23" ht="14.45" customHeight="1" x14ac:dyDescent="0.25">
      <c r="B38" s="166" t="s">
        <v>138</v>
      </c>
      <c r="C38" s="167" t="s">
        <v>29</v>
      </c>
      <c r="D38" s="172"/>
      <c r="E38" s="172"/>
      <c r="F38" s="172"/>
      <c r="G38" s="172"/>
      <c r="H38" s="165"/>
      <c r="I38" s="165"/>
      <c r="J38" s="165"/>
      <c r="K38" s="165"/>
      <c r="L38" s="165"/>
      <c r="P38" s="166" t="s">
        <v>138</v>
      </c>
      <c r="Q38" s="167" t="s">
        <v>29</v>
      </c>
      <c r="R38" s="172"/>
      <c r="S38" s="172"/>
      <c r="T38" s="172"/>
      <c r="U38" s="172"/>
      <c r="V38" s="165"/>
      <c r="W38" s="165"/>
    </row>
    <row r="39" spans="2:23" ht="15" customHeight="1" x14ac:dyDescent="0.25">
      <c r="B39" s="166"/>
      <c r="C39" s="167"/>
      <c r="D39" s="66" t="s">
        <v>31</v>
      </c>
      <c r="E39" s="67" t="s">
        <v>32</v>
      </c>
      <c r="F39" s="66" t="s">
        <v>31</v>
      </c>
      <c r="G39" s="67" t="s">
        <v>32</v>
      </c>
      <c r="H39" s="164" t="s">
        <v>140</v>
      </c>
      <c r="I39" s="164" t="s">
        <v>141</v>
      </c>
      <c r="J39" s="164" t="s">
        <v>31</v>
      </c>
      <c r="K39" s="164" t="s">
        <v>142</v>
      </c>
      <c r="L39" s="164" t="s">
        <v>143</v>
      </c>
      <c r="P39" s="166"/>
      <c r="Q39" s="167"/>
      <c r="R39" s="66" t="s">
        <v>31</v>
      </c>
      <c r="S39" s="67" t="s">
        <v>32</v>
      </c>
      <c r="T39" s="66" t="s">
        <v>31</v>
      </c>
      <c r="U39" s="67" t="s">
        <v>32</v>
      </c>
      <c r="V39" s="164" t="s">
        <v>140</v>
      </c>
      <c r="W39" s="164" t="s">
        <v>144</v>
      </c>
    </row>
    <row r="40" spans="2:23" ht="14.25" customHeight="1" x14ac:dyDescent="0.25">
      <c r="B40" s="166"/>
      <c r="C40" s="167"/>
      <c r="D40" s="68" t="s">
        <v>145</v>
      </c>
      <c r="E40" s="69" t="s">
        <v>146</v>
      </c>
      <c r="F40" s="68" t="s">
        <v>145</v>
      </c>
      <c r="G40" s="69" t="s">
        <v>146</v>
      </c>
      <c r="H40" s="164"/>
      <c r="I40" s="164"/>
      <c r="J40" s="164" t="s">
        <v>145</v>
      </c>
      <c r="K40" s="164"/>
      <c r="L40" s="164"/>
      <c r="P40" s="166"/>
      <c r="Q40" s="167"/>
      <c r="R40" s="68" t="s">
        <v>145</v>
      </c>
      <c r="S40" s="69" t="s">
        <v>146</v>
      </c>
      <c r="T40" s="68" t="s">
        <v>145</v>
      </c>
      <c r="U40" s="69" t="s">
        <v>146</v>
      </c>
      <c r="V40" s="164"/>
      <c r="W40" s="164"/>
    </row>
    <row r="41" spans="2:23" x14ac:dyDescent="0.25">
      <c r="B41" s="70">
        <v>1</v>
      </c>
      <c r="C41" s="71" t="s">
        <v>209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209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210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210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211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211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212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213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214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212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215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215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216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217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218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214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219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216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220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221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62" t="s">
        <v>222</v>
      </c>
      <c r="C51" s="16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62" t="s">
        <v>222</v>
      </c>
      <c r="Q51" s="16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62" t="s">
        <v>150</v>
      </c>
      <c r="C52" s="16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62" t="s">
        <v>150</v>
      </c>
      <c r="Q52" s="16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63" t="s">
        <v>151</v>
      </c>
      <c r="C53" s="163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63" t="s">
        <v>151</v>
      </c>
      <c r="Q53" s="163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48</v>
      </c>
      <c r="P54" s="90" t="s">
        <v>48</v>
      </c>
    </row>
    <row r="55" spans="2:23" x14ac:dyDescent="0.25">
      <c r="B55" s="91" t="s">
        <v>122</v>
      </c>
      <c r="P55" s="91" t="s">
        <v>122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H50">
    <cfRule type="cellIs" dxfId="19" priority="2" operator="equal">
      <formula>0</formula>
    </cfRule>
  </conditionalFormatting>
  <conditionalFormatting sqref="D11:O25">
    <cfRule type="cellIs" dxfId="18" priority="3" operator="equal">
      <formula>0</formula>
    </cfRule>
  </conditionalFormatting>
  <conditionalFormatting sqref="H11:H27 O11:O27">
    <cfRule type="cellIs" dxfId="17" priority="4" operator="lessThan">
      <formula>0</formula>
    </cfRule>
  </conditionalFormatting>
  <conditionalFormatting sqref="H41:H52">
    <cfRule type="cellIs" dxfId="16" priority="5" operator="lessThan">
      <formula>0</formula>
    </cfRule>
  </conditionalFormatting>
  <conditionalFormatting sqref="I41:I50">
    <cfRule type="cellIs" dxfId="15" priority="6" operator="lessThan">
      <formula>0</formula>
    </cfRule>
    <cfRule type="cellIs" dxfId="14" priority="7" operator="equal">
      <formula>0</formula>
    </cfRule>
    <cfRule type="cellIs" dxfId="13" priority="8" operator="greaterThan">
      <formula>0</formula>
    </cfRule>
  </conditionalFormatting>
  <conditionalFormatting sqref="J11:J25">
    <cfRule type="cellIs" dxfId="12" priority="9" operator="lessThan">
      <formula>0</formula>
    </cfRule>
  </conditionalFormatting>
  <conditionalFormatting sqref="J41:K50">
    <cfRule type="cellIs" dxfId="11" priority="10" operator="equal">
      <formula>0</formula>
    </cfRule>
  </conditionalFormatting>
  <conditionalFormatting sqref="K52">
    <cfRule type="cellIs" dxfId="10" priority="11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15" operator="equal">
      <formula>0</formula>
    </cfRule>
  </conditionalFormatting>
  <conditionalFormatting sqref="V41:V52">
    <cfRule type="cellIs" dxfId="5" priority="16" operator="lessThan">
      <formula>0</formula>
    </cfRule>
  </conditionalFormatting>
  <conditionalFormatting sqref="W41:W50">
    <cfRule type="cellIs" dxfId="4" priority="17" operator="lessThan">
      <formula>0</formula>
    </cfRule>
    <cfRule type="cellIs" dxfId="3" priority="18" operator="equal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Pawel_Orzechowski</cp:lastModifiedBy>
  <cp:revision>11</cp:revision>
  <cp:lastPrinted>2023-06-13T11:29:48Z</cp:lastPrinted>
  <dcterms:created xsi:type="dcterms:W3CDTF">2011-02-07T09:02:19Z</dcterms:created>
  <dcterms:modified xsi:type="dcterms:W3CDTF">2023-07-06T10:45:19Z</dcterms:modified>
  <dc:language>pl-PL</dc:language>
</cp:coreProperties>
</file>